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521" windowWidth="5970" windowHeight="6600" tabRatio="730" activeTab="0"/>
  </bookViews>
  <sheets>
    <sheet name="Final" sheetId="1" r:id="rId1"/>
    <sheet name="Completa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<sst xmlns="http://schemas.openxmlformats.org/spreadsheetml/2006/main" count="120" uniqueCount="92">
  <si>
    <t>Brasil</t>
  </si>
  <si>
    <t>exportações</t>
  </si>
  <si>
    <t>importações</t>
  </si>
  <si>
    <t>saldo</t>
  </si>
  <si>
    <t>São Paulo</t>
  </si>
  <si>
    <t>São Paulo/Brasil</t>
  </si>
  <si>
    <t>% imp.</t>
  </si>
  <si>
    <t>% exp.</t>
  </si>
  <si>
    <t>(continua)</t>
  </si>
  <si>
    <t>(mil US$)</t>
  </si>
  <si>
    <t>Capítulo</t>
  </si>
  <si>
    <t xml:space="preserve">  9 - Café, Chá, Mate e Especiarias</t>
  </si>
  <si>
    <t xml:space="preserve">  8 - Frutas; Cascas de Cítricos e de Melões</t>
  </si>
  <si>
    <t xml:space="preserve">  1 - Animais Vivos</t>
  </si>
  <si>
    <t xml:space="preserve">  2 - Carnes e Miudezas, Comestíveis</t>
  </si>
  <si>
    <t xml:space="preserve">  3 - Peixes e Crustáceos, Moluscos e Outros Invertebrados Aquáticos</t>
  </si>
  <si>
    <t xml:space="preserve">  6 - Plantas Vivas e Produtos de Floricultura</t>
  </si>
  <si>
    <t xml:space="preserve">  7 - Produtos Hortícolas, Plantas, Raízes e Tubérculos, Comestíveis</t>
  </si>
  <si>
    <t>10 - Cereais</t>
  </si>
  <si>
    <t>12 - Sementes e Frutos Oleaginosos; Grãos, Sementes e Frutos Diversos; Plantas Industriais ou Medicinais; Palhas e Forragens</t>
  </si>
  <si>
    <t>13 - Gomas, Resinas e Outros Sucos e Extratos Vegetais</t>
  </si>
  <si>
    <t>14 - Matérias para Entrançar Outros Produtos de Origem Vegetal, não Especificados nem Compreendidos em Outros Capítulos</t>
  </si>
  <si>
    <t>16 - Preparações de Carne, de Peixes ou de Crustáceos, de Moluscos ou de Outros Invertebrados Aquáticos</t>
  </si>
  <si>
    <t>17 - Açúcares e Produtos de Confeitaria</t>
  </si>
  <si>
    <t>18 - Cacau e suas Preparações</t>
  </si>
  <si>
    <t>19 - Preparações à Base de Cereais, Farinhas, Amidos, Féculas ou de Leite; Produtos de Pastelaria</t>
  </si>
  <si>
    <t>20 - Preparações de Produtos Hortícolas, de Frutas ou de Outras Partes de Plantas</t>
  </si>
  <si>
    <t>21 - Preparações Alimentícias Diversas</t>
  </si>
  <si>
    <t>11 - Prod. Ind. de Moagem; Malte; Amidos e Féculas; Inulina; Glúten de Trigo</t>
  </si>
  <si>
    <t>22 - Bebidas, Líquidos Alcoólicos e Vinagres</t>
  </si>
  <si>
    <t>23 - Resíduos e Desperdícios das Indústrias Alimentares; Alimentos Preparados para Animais</t>
  </si>
  <si>
    <t>24 - Fumo (Tabaco) e seus Sucedâneos Manufaturados</t>
  </si>
  <si>
    <t>25 - Sal; Enxofre; Terras e Pedras; Gesso, Cal e Cimento</t>
  </si>
  <si>
    <t>29 - Produtos Químicos Orgânicos</t>
  </si>
  <si>
    <t>30 - Produtos Farmacêuticos</t>
  </si>
  <si>
    <t>31 - Adubos ou Fertilizantes</t>
  </si>
  <si>
    <t>33 - Óleos Essenciais e Resinóides; Produtos de Perfumaria ou de Toucador Preparados e Preparações Cosméticas</t>
  </si>
  <si>
    <t>35 - Matérias Albuminóides; Produtos à Base de Amidos ou de Féculas Modificados; Colas; Enzimas</t>
  </si>
  <si>
    <t>37 - Produtos para Fotografia e Cinematografia</t>
  </si>
  <si>
    <t>38 - Produtos Diversos das Indústrias Químicas</t>
  </si>
  <si>
    <t>39 - Plásticos e suas Obras</t>
  </si>
  <si>
    <t>40 - Borracha e suas Obras</t>
  </si>
  <si>
    <t>41 - Peles, Exceto a Peleteria (Peles com Pêlo), e Couros</t>
  </si>
  <si>
    <t>43 - Peleteria (Peles com Pêlo) e suas Obras; Peleteria (Peles com Pêlo) Artificial</t>
  </si>
  <si>
    <t>44 - Madeira, Carvão Vegetal e Obras de Madeira</t>
  </si>
  <si>
    <t>45 - Cortiça e suas Obras</t>
  </si>
  <si>
    <t>46 - Obras de Espartaria ou de Cestaria</t>
  </si>
  <si>
    <t>47 - Pastas de Madeira ou de Outras Matérias Fibrosas Celulósicas; Papel ou Cartão de Reciclar (Desperdícios e Aparas)</t>
  </si>
  <si>
    <t>48 - Papel e Cartão; Obras de Pasta de Celulose, de Papel ou de Cartão</t>
  </si>
  <si>
    <t>50 - Seda</t>
  </si>
  <si>
    <t>51 - Lã, Pêlos Finos ou Grosseiros; Fios e Tecidos de Crina</t>
  </si>
  <si>
    <t>52 - Algodão</t>
  </si>
  <si>
    <t>53 - Outras Fibras Têxteis Vegetais; Fios de Papel e Tecidos de Fios de Papel</t>
  </si>
  <si>
    <t>54 - Filamentos Sintéticos ou Artificiais</t>
  </si>
  <si>
    <t>55 - Fibras Sintéticas ou Artificiais, Descontínuas</t>
  </si>
  <si>
    <t>56 - Pastas ("Ouates"), Feltros e Falsos Tecidos; Fios Especiais; Cordéis, Cordas e Cabos; Artigos de Cordoaria</t>
  </si>
  <si>
    <t>57 - Tapetes e Outros Revestimentos para Pavimentos, de Matérias Têxteis</t>
  </si>
  <si>
    <t>58 - Tecidos Especiais; Tecidos Tufados; Rendas; Tapeçarias; Passamanarias; Bordados</t>
  </si>
  <si>
    <t>59 - Tecidos Impregnados, Revestidos, Recobertos ou Estratificados; Artigos para Usos Técnicos de Matérias Têxteis</t>
  </si>
  <si>
    <t>60 - Tecidos de Malha</t>
  </si>
  <si>
    <t>61 - Vestuário e seus Acessórios, de Malha</t>
  </si>
  <si>
    <t>62 - Vestuário e seus Acessórios, Exceto de Malha</t>
  </si>
  <si>
    <t>64 - Calçados, Polainas e Artefatos Semelhantes, e suas Partes</t>
  </si>
  <si>
    <t>65 - Chapéus e Artefatos de Uso Semelhante, e suas Partes</t>
  </si>
  <si>
    <t>67 - Penas e Penugem Preparadas, e Suas Obras; Flores Artificiais; Obras de Cabelo</t>
  </si>
  <si>
    <t>68 - Obras de Pedra, Gesso, Cimento, Amianto, Mica ou de Matérias Semelhantes</t>
  </si>
  <si>
    <t>69 - Produtos Cerâmicos</t>
  </si>
  <si>
    <t>73 - Obras de Ferro Fundido, Ferro ou Aço</t>
  </si>
  <si>
    <t>82 - Ferramentas, Artefatos de Cutelaria e Talheres, e suas Partes, de Metais Comuns</t>
  </si>
  <si>
    <t>84 - Reatores Nucleares, Caldeiras, Máquinas, Aparelhos e Instrumentos Mecânicos, e suas Partes</t>
  </si>
  <si>
    <t>96 - Obras Diversas</t>
  </si>
  <si>
    <t>15 - Gorduras e Óleos Animais ou Vegetais; Produtos da sua Dissociação;Gorduras Alimentares Elaboradas; Ceras de Origem Animal ou Vegetal</t>
  </si>
  <si>
    <t>63 - Out. Artef. Têxteis Confec.; Sortidos; Artef. de Matérias Têxteis, Calçados, Chapéus e Artefatos de Uso Semelhante, Usados; Trapos</t>
  </si>
  <si>
    <t>87 - Veículos Automóveis, Tratores, Ciclos e Outros Veículos Terrestres, suas Partes e Acessórios</t>
  </si>
  <si>
    <t>89 - Embarcações e Estruturas Flutuantes</t>
  </si>
  <si>
    <t>95 - Brinquedos, Jogos, Artigos para Divertimento ou para Esporte; suas Partes e Acessórios</t>
  </si>
  <si>
    <t xml:space="preserve">  5 - Outros Produtos de Origem Animal, não Especificados nem Compreendidos em Outros Capítulos</t>
  </si>
  <si>
    <t>TOTAL DO AGRONEGÓCIO</t>
  </si>
  <si>
    <t>(conclusão)</t>
  </si>
  <si>
    <t>42 - Obras de Couro; Artigos de Correeiro ou de Seleiro; Artigos de Viagem, Bolsas e Artefatos Semelhantes; Obras de Tripa</t>
  </si>
  <si>
    <t>Fonte: Elaborada pelo Instituto de Economia Agrícola, a partir de dados básicos da SECEX/MDIC.</t>
  </si>
  <si>
    <t>totais da tabela 2 do iea</t>
  </si>
  <si>
    <t>diferenças</t>
  </si>
  <si>
    <t>28 - Prod. Quím. Inorgânicos; Comp. Inorg. ou Orgânicos de Metais Preciosos, de Elem. Radioativos, de Metais das Terras Raras ou de Isótopos</t>
  </si>
  <si>
    <t>TABELA  10. Exportações, Importações e Saldo de Mercadorias do Agronegócio por Capítulo, Nomenclatura Comum do MERCOSUL, Brasil e Estado de São Paulo</t>
  </si>
  <si>
    <t>26 - Minérios, Escórias e Cinzas</t>
  </si>
  <si>
    <r>
      <t>34 -</t>
    </r>
    <r>
      <rPr>
        <sz val="7.9"/>
        <rFont val="Times New Roman"/>
        <family val="1"/>
      </rPr>
      <t xml:space="preserve"> Sabões,Ag.Org.Sup.,Prep.p/Lav./Lubr.,Ceras Artif./Prep.,Prod.Cons.Limp.,Velas Artif. Semelh.,Massas/Pastas p/Modelar,"Ceras"/Comp.Gesso p/ Dentistas</t>
    </r>
  </si>
  <si>
    <r>
      <t>94 -</t>
    </r>
    <r>
      <rPr>
        <sz val="7.95"/>
        <rFont val="Times New Roman"/>
        <family val="1"/>
      </rPr>
      <t xml:space="preserve"> Móveis; Mob.Méd.-Cirúrg.;Colchões,Almof.eSemelh.;Ap.Ilum.não Espec.Compr.Out.Cap.; Anúncios/Cart./Tab./Placas Indic.Lum./Art.Sem.;Const.Pré-Fab.</t>
    </r>
  </si>
  <si>
    <t xml:space="preserve">  4 - Leite e Laticínios; Ovos de Aves; Mel Natural; Prod. Comestíveis de Origem Animal, não Especificados nem Compreend. em Outros Cap.</t>
  </si>
  <si>
    <t>32 - Extr. Tanantes e Tintoriais; Taninos e seus Deriv.; Pigmentos e Outras Mat. Corantes; Tintas e Vernizes; Mástiques; Tintas de Escrever</t>
  </si>
  <si>
    <t>90 - Instr. e Ap. de Óptica, Fotog. ou Cinematogr., Medida, Controle ou de Precisão; Instr. e Ap. Médico-Cirúrgicos; suas Partes e Acessórios</t>
  </si>
  <si>
    <t>TABELA  10. Exportações, Importações e Saldo de Mercadorias dos Agronegócios por Capítulo, Nomenclatura Comum do MERCOSUL, Brasil e Estado de São Paulo, Janeiro a Dezembro de 2010(1).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</si>
</sst>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00"/>
    <numFmt numFmtId="177" formatCode="0.0000"/>
    <numFmt numFmtId="178" formatCode="0.00000"/>
    <numFmt numFmtId="179" formatCode="#,##0.0"/>
    <numFmt numFmtId="180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7.9"/>
      <name val="Times New Roman"/>
      <family val="1"/>
    </font>
    <font>
      <sz val="7.95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179" fontId="1" fillId="0" borderId="3" xfId="0" applyNumberFormat="1" applyFont="1" applyBorder="1" applyAlignment="1">
      <alignment/>
    </xf>
    <xf numFmtId="179" fontId="2" fillId="0" borderId="3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179" fontId="1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179" fontId="2" fillId="0" borderId="0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 horizontal="right"/>
    </xf>
    <xf numFmtId="179" fontId="2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us%20documentos\Com&#233;rcio%20Exterior\Sas\2010\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.2-IEA-FATORES-TABELA-t4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AP"/>
    </sheetNames>
    <sheetDataSet>
      <sheetData sheetId="0">
        <row r="1">
          <cell r="F1" t="str">
            <v>brxT410v</v>
          </cell>
          <cell r="G1" t="str">
            <v>brmT410v</v>
          </cell>
          <cell r="I1" t="str">
            <v>spmT409v</v>
          </cell>
          <cell r="J1" t="str">
            <v>spxT410v</v>
          </cell>
        </row>
        <row r="2">
          <cell r="F2">
            <v>697277.863</v>
          </cell>
          <cell r="G2">
            <v>13018.315</v>
          </cell>
          <cell r="J2">
            <v>29995.688</v>
          </cell>
          <cell r="K2">
            <v>1678.1740000000002</v>
          </cell>
        </row>
        <row r="3">
          <cell r="F3">
            <v>11878430.662000004</v>
          </cell>
          <cell r="G3">
            <v>210410.32400000002</v>
          </cell>
          <cell r="J3">
            <v>1907625.2449999996</v>
          </cell>
          <cell r="K3">
            <v>44126.91400000001</v>
          </cell>
        </row>
        <row r="4">
          <cell r="F4">
            <v>199374.16299999997</v>
          </cell>
          <cell r="G4">
            <v>956543.9490000003</v>
          </cell>
          <cell r="J4">
            <v>5605.6</v>
          </cell>
          <cell r="K4">
            <v>469041.0450000001</v>
          </cell>
        </row>
        <row r="5">
          <cell r="F5">
            <v>301513.874</v>
          </cell>
          <cell r="G5">
            <v>347599.951</v>
          </cell>
          <cell r="J5">
            <v>126081.98200000002</v>
          </cell>
          <cell r="K5">
            <v>164346.544</v>
          </cell>
        </row>
        <row r="6">
          <cell r="F6">
            <v>449689.137</v>
          </cell>
          <cell r="G6">
            <v>145947.50400000004</v>
          </cell>
          <cell r="J6">
            <v>179235.47100000002</v>
          </cell>
          <cell r="K6">
            <v>43981.844000000005</v>
          </cell>
        </row>
        <row r="7">
          <cell r="F7">
            <v>28753.899999999998</v>
          </cell>
          <cell r="G7">
            <v>25815.934999999998</v>
          </cell>
          <cell r="J7">
            <v>19206.578999999994</v>
          </cell>
          <cell r="K7">
            <v>8736.675999999998</v>
          </cell>
        </row>
        <row r="8">
          <cell r="F8">
            <v>19126.22</v>
          </cell>
          <cell r="G8">
            <v>620790.871</v>
          </cell>
          <cell r="J8">
            <v>8096.735999999999</v>
          </cell>
          <cell r="K8">
            <v>132976.25299999997</v>
          </cell>
        </row>
        <row r="9">
          <cell r="F9">
            <v>875201.2120000002</v>
          </cell>
          <cell r="G9">
            <v>562601.6909999996</v>
          </cell>
          <cell r="J9">
            <v>82362.23300000001</v>
          </cell>
          <cell r="K9">
            <v>236207.38600000003</v>
          </cell>
        </row>
        <row r="10">
          <cell r="F10">
            <v>5398681.736000001</v>
          </cell>
          <cell r="G10">
            <v>55812.716000000015</v>
          </cell>
          <cell r="J10">
            <v>506469.121</v>
          </cell>
          <cell r="K10">
            <v>38111.25300000001</v>
          </cell>
        </row>
        <row r="11">
          <cell r="F11">
            <v>2606444.581</v>
          </cell>
          <cell r="G11">
            <v>2061514.296</v>
          </cell>
          <cell r="J11">
            <v>42925.554000000004</v>
          </cell>
          <cell r="K11">
            <v>519492.38</v>
          </cell>
        </row>
        <row r="12">
          <cell r="F12">
            <v>51348.82199999999</v>
          </cell>
          <cell r="G12">
            <v>723258.377</v>
          </cell>
          <cell r="J12">
            <v>3624.6510000000003</v>
          </cell>
          <cell r="K12">
            <v>77639.283</v>
          </cell>
        </row>
        <row r="13">
          <cell r="F13">
            <v>11177845.756000001</v>
          </cell>
          <cell r="G13">
            <v>180643.47000000003</v>
          </cell>
          <cell r="J13">
            <v>383528.985</v>
          </cell>
          <cell r="K13">
            <v>70543.302</v>
          </cell>
        </row>
        <row r="14">
          <cell r="F14">
            <v>79109.18200000002</v>
          </cell>
          <cell r="G14">
            <v>95326.24600000001</v>
          </cell>
          <cell r="J14">
            <v>56276.43199999999</v>
          </cell>
          <cell r="K14">
            <v>47189.99</v>
          </cell>
        </row>
        <row r="15">
          <cell r="F15">
            <v>13382.669</v>
          </cell>
          <cell r="G15">
            <v>3273.246</v>
          </cell>
          <cell r="J15">
            <v>7993.860000000001</v>
          </cell>
          <cell r="K15">
            <v>1345.087</v>
          </cell>
        </row>
        <row r="16">
          <cell r="F16">
            <v>1661416.789</v>
          </cell>
          <cell r="G16">
            <v>745706.5599999998</v>
          </cell>
          <cell r="J16">
            <v>115865.313</v>
          </cell>
          <cell r="K16">
            <v>346615.1359999998</v>
          </cell>
        </row>
        <row r="17">
          <cell r="F17">
            <v>1466652.9129999997</v>
          </cell>
          <cell r="G17">
            <v>49264.95399999999</v>
          </cell>
          <cell r="J17">
            <v>404804.90400000004</v>
          </cell>
          <cell r="K17">
            <v>13670.311000000002</v>
          </cell>
        </row>
        <row r="18">
          <cell r="F18">
            <v>12954730.929999998</v>
          </cell>
          <cell r="G18">
            <v>61520.63600000001</v>
          </cell>
          <cell r="J18">
            <v>8723748.152000004</v>
          </cell>
          <cell r="K18">
            <v>49601.334</v>
          </cell>
        </row>
        <row r="19">
          <cell r="F19">
            <v>418784.67500000005</v>
          </cell>
          <cell r="G19">
            <v>278393.57000000007</v>
          </cell>
          <cell r="J19">
            <v>47272.767</v>
          </cell>
          <cell r="K19">
            <v>59467.205</v>
          </cell>
        </row>
        <row r="20">
          <cell r="F20">
            <v>167548.58000000005</v>
          </cell>
          <cell r="G20">
            <v>103451.006</v>
          </cell>
          <cell r="J20">
            <v>114814.64299999998</v>
          </cell>
          <cell r="K20">
            <v>52377.74500000001</v>
          </cell>
        </row>
        <row r="21">
          <cell r="F21">
            <v>1997065.3310000002</v>
          </cell>
          <cell r="G21">
            <v>476087.067</v>
          </cell>
          <cell r="J21">
            <v>1734408.6570000008</v>
          </cell>
          <cell r="K21">
            <v>125942.01400000002</v>
          </cell>
        </row>
        <row r="22">
          <cell r="F22">
            <v>1131490.1659999995</v>
          </cell>
          <cell r="G22">
            <v>295414.85699999996</v>
          </cell>
          <cell r="J22">
            <v>424503.74100000004</v>
          </cell>
          <cell r="K22">
            <v>159301.478</v>
          </cell>
        </row>
        <row r="23">
          <cell r="F23">
            <v>1119841.8790000004</v>
          </cell>
          <cell r="G23">
            <v>477271.00800000015</v>
          </cell>
          <cell r="J23">
            <v>700762.226</v>
          </cell>
          <cell r="K23">
            <v>134650.52000000005</v>
          </cell>
        </row>
        <row r="24">
          <cell r="F24">
            <v>5038397.929</v>
          </cell>
          <cell r="G24">
            <v>198053.372</v>
          </cell>
          <cell r="J24">
            <v>357324.31</v>
          </cell>
          <cell r="K24">
            <v>109885.645</v>
          </cell>
        </row>
        <row r="25">
          <cell r="F25">
            <v>2762245.963</v>
          </cell>
          <cell r="G25">
            <v>73685.78</v>
          </cell>
          <cell r="J25">
            <v>1585.394</v>
          </cell>
          <cell r="K25">
            <v>4872.751</v>
          </cell>
        </row>
        <row r="26">
          <cell r="F26">
            <v>37.371</v>
          </cell>
          <cell r="G26">
            <v>33981.937</v>
          </cell>
          <cell r="J26">
            <v>0.887</v>
          </cell>
          <cell r="K26">
            <v>3470.312</v>
          </cell>
        </row>
        <row r="27">
          <cell r="F27">
            <v>623.6</v>
          </cell>
          <cell r="G27">
            <v>254.166</v>
          </cell>
          <cell r="J27">
            <v>0</v>
          </cell>
          <cell r="K27">
            <v>253.70600000000002</v>
          </cell>
        </row>
        <row r="28">
          <cell r="F28">
            <v>4452.29</v>
          </cell>
          <cell r="G28">
            <v>76323.161</v>
          </cell>
          <cell r="J28">
            <v>4244.368</v>
          </cell>
          <cell r="K28">
            <v>33514.647</v>
          </cell>
        </row>
        <row r="29">
          <cell r="F29">
            <v>54622.29</v>
          </cell>
          <cell r="G29">
            <v>751325.9539999999</v>
          </cell>
          <cell r="J29">
            <v>4994.814000000001</v>
          </cell>
          <cell r="K29">
            <v>465383.437</v>
          </cell>
        </row>
        <row r="30">
          <cell r="F30">
            <v>24173.516</v>
          </cell>
          <cell r="G30">
            <v>110068.784</v>
          </cell>
          <cell r="J30">
            <v>20766.740999999998</v>
          </cell>
          <cell r="K30">
            <v>106022.857</v>
          </cell>
        </row>
        <row r="31">
          <cell r="F31">
            <v>314780.43899999995</v>
          </cell>
          <cell r="G31">
            <v>4942939.004000001</v>
          </cell>
          <cell r="J31">
            <v>13330.470000000001</v>
          </cell>
          <cell r="K31">
            <v>662027.5009999999</v>
          </cell>
        </row>
        <row r="32">
          <cell r="F32">
            <v>57124.75199999999</v>
          </cell>
          <cell r="G32">
            <v>26685.74</v>
          </cell>
          <cell r="J32">
            <v>6780.606</v>
          </cell>
          <cell r="K32">
            <v>17673.713</v>
          </cell>
        </row>
        <row r="33">
          <cell r="F33">
            <v>252048.40400000004</v>
          </cell>
          <cell r="G33">
            <v>309991.66200000007</v>
          </cell>
          <cell r="J33">
            <v>218648.86200000002</v>
          </cell>
          <cell r="K33">
            <v>119395.724</v>
          </cell>
        </row>
        <row r="34">
          <cell r="F34">
            <v>2783.894</v>
          </cell>
          <cell r="G34">
            <v>33322.846</v>
          </cell>
          <cell r="J34">
            <v>428.701</v>
          </cell>
          <cell r="K34">
            <v>13239.715</v>
          </cell>
        </row>
        <row r="35">
          <cell r="F35">
            <v>269211.731</v>
          </cell>
          <cell r="G35">
            <v>161150.897</v>
          </cell>
          <cell r="J35">
            <v>152725.55000000005</v>
          </cell>
          <cell r="K35">
            <v>87722.369</v>
          </cell>
        </row>
        <row r="36">
          <cell r="F36">
            <v>16406.836999999996</v>
          </cell>
          <cell r="G36">
            <v>37545.9</v>
          </cell>
          <cell r="J36">
            <v>7.289</v>
          </cell>
          <cell r="K36">
            <v>1955.629</v>
          </cell>
        </row>
        <row r="37">
          <cell r="F37">
            <v>266261.60199999996</v>
          </cell>
          <cell r="G37">
            <v>467495.1230000001</v>
          </cell>
          <cell r="J37">
            <v>173035.03000000003</v>
          </cell>
          <cell r="K37">
            <v>308592.215</v>
          </cell>
        </row>
        <row r="38">
          <cell r="F38">
            <v>82927.82100000001</v>
          </cell>
          <cell r="G38">
            <v>177374.94100000005</v>
          </cell>
          <cell r="J38">
            <v>82219.905</v>
          </cell>
          <cell r="K38">
            <v>130661.78200000002</v>
          </cell>
        </row>
        <row r="39">
          <cell r="F39">
            <v>69818.528</v>
          </cell>
          <cell r="G39">
            <v>848550.7409999999</v>
          </cell>
          <cell r="J39">
            <v>65818.355</v>
          </cell>
          <cell r="K39">
            <v>471320.277</v>
          </cell>
        </row>
        <row r="40">
          <cell r="F40">
            <v>1742722.794</v>
          </cell>
          <cell r="G40">
            <v>84702.925</v>
          </cell>
          <cell r="J40">
            <v>495302.452</v>
          </cell>
          <cell r="K40">
            <v>4680.280999999999</v>
          </cell>
        </row>
        <row r="41">
          <cell r="F41">
            <v>91082.20499999999</v>
          </cell>
          <cell r="G41">
            <v>221495.6510000001</v>
          </cell>
          <cell r="J41">
            <v>57930.088</v>
          </cell>
          <cell r="K41">
            <v>73653.20399999998</v>
          </cell>
        </row>
        <row r="42">
          <cell r="F42">
            <v>29540.918</v>
          </cell>
          <cell r="G42">
            <v>510.678</v>
          </cell>
          <cell r="J42">
            <v>429.362</v>
          </cell>
          <cell r="K42">
            <v>220.129</v>
          </cell>
        </row>
        <row r="43">
          <cell r="F43">
            <v>1917892.9510000004</v>
          </cell>
          <cell r="G43">
            <v>133087.28800000003</v>
          </cell>
          <cell r="J43">
            <v>91176.81700000002</v>
          </cell>
          <cell r="K43">
            <v>26524.495</v>
          </cell>
        </row>
        <row r="44">
          <cell r="F44">
            <v>1933.602</v>
          </cell>
          <cell r="G44">
            <v>7292.460999999999</v>
          </cell>
          <cell r="J44">
            <v>1780.264</v>
          </cell>
          <cell r="K44">
            <v>2584.998</v>
          </cell>
        </row>
        <row r="45">
          <cell r="F45">
            <v>145.9</v>
          </cell>
          <cell r="G45">
            <v>8203.676000000001</v>
          </cell>
          <cell r="J45">
            <v>68.374</v>
          </cell>
          <cell r="K45">
            <v>2156.6400000000003</v>
          </cell>
        </row>
        <row r="46">
          <cell r="F46">
            <v>4761677.07</v>
          </cell>
          <cell r="G46">
            <v>360086.9950000001</v>
          </cell>
          <cell r="J46">
            <v>550021.9519999999</v>
          </cell>
          <cell r="K46">
            <v>197935.73799999998</v>
          </cell>
        </row>
        <row r="47">
          <cell r="F47">
            <v>2008555.597999999</v>
          </cell>
          <cell r="G47">
            <v>1539444.2089999998</v>
          </cell>
          <cell r="J47">
            <v>1145490.7960000008</v>
          </cell>
          <cell r="K47">
            <v>902554.0360000004</v>
          </cell>
        </row>
        <row r="49">
          <cell r="F49">
            <v>35201.496999999996</v>
          </cell>
          <cell r="G49">
            <v>13932.383</v>
          </cell>
          <cell r="J49">
            <v>17243.049</v>
          </cell>
          <cell r="K49">
            <v>3700.696</v>
          </cell>
        </row>
        <row r="50">
          <cell r="F50">
            <v>34770.418999999994</v>
          </cell>
          <cell r="G50">
            <v>19966.922</v>
          </cell>
          <cell r="J50">
            <v>6082.161000000001</v>
          </cell>
          <cell r="K50">
            <v>8605.471000000001</v>
          </cell>
        </row>
        <row r="51">
          <cell r="F51">
            <v>997408.7810000001</v>
          </cell>
          <cell r="G51">
            <v>585639.2730000003</v>
          </cell>
          <cell r="J51">
            <v>57316.24700000003</v>
          </cell>
          <cell r="K51">
            <v>48462.41099999998</v>
          </cell>
        </row>
        <row r="52">
          <cell r="F52">
            <v>40226.864</v>
          </cell>
          <cell r="G52">
            <v>35461.367999999995</v>
          </cell>
          <cell r="J52">
            <v>152.217</v>
          </cell>
          <cell r="K52">
            <v>7399.174000000001</v>
          </cell>
        </row>
        <row r="53">
          <cell r="F53">
            <v>2160.733</v>
          </cell>
          <cell r="G53">
            <v>31198.39</v>
          </cell>
          <cell r="J53">
            <v>965.951</v>
          </cell>
          <cell r="K53">
            <v>3762.718</v>
          </cell>
        </row>
        <row r="54">
          <cell r="F54">
            <v>69160.85999999996</v>
          </cell>
          <cell r="G54">
            <v>96538.18599999997</v>
          </cell>
          <cell r="J54">
            <v>62376.01999999999</v>
          </cell>
          <cell r="K54">
            <v>15769.928000000004</v>
          </cell>
        </row>
        <row r="55">
          <cell r="F55">
            <v>50033.821</v>
          </cell>
          <cell r="G55">
            <v>18596.676000000003</v>
          </cell>
          <cell r="J55">
            <v>11112.634</v>
          </cell>
          <cell r="K55">
            <v>11569.397</v>
          </cell>
        </row>
        <row r="56">
          <cell r="F56">
            <v>11921.107000000002</v>
          </cell>
          <cell r="G56">
            <v>23751.271</v>
          </cell>
          <cell r="J56">
            <v>10413.95</v>
          </cell>
          <cell r="K56">
            <v>10501.139999999998</v>
          </cell>
        </row>
        <row r="57">
          <cell r="F57">
            <v>11212.289</v>
          </cell>
          <cell r="G57">
            <v>52171.84800000003</v>
          </cell>
          <cell r="J57">
            <v>4804.745000000001</v>
          </cell>
          <cell r="K57">
            <v>11174.005999999998</v>
          </cell>
        </row>
        <row r="58">
          <cell r="F58">
            <v>31713.932</v>
          </cell>
          <cell r="G58">
            <v>54200.278</v>
          </cell>
          <cell r="J58">
            <v>10219.864</v>
          </cell>
          <cell r="K58">
            <v>27322.347999999998</v>
          </cell>
        </row>
        <row r="59">
          <cell r="F59">
            <v>27239.417000000005</v>
          </cell>
          <cell r="G59">
            <v>174967.13999999998</v>
          </cell>
          <cell r="J59">
            <v>14564.871000000001</v>
          </cell>
          <cell r="K59">
            <v>19639.176</v>
          </cell>
        </row>
        <row r="60">
          <cell r="F60">
            <v>59397.95600000002</v>
          </cell>
          <cell r="G60">
            <v>281186.4450000001</v>
          </cell>
          <cell r="J60">
            <v>11797.589000000007</v>
          </cell>
          <cell r="K60">
            <v>111334.811</v>
          </cell>
        </row>
        <row r="61">
          <cell r="F61">
            <v>63984.21899999999</v>
          </cell>
          <cell r="G61">
            <v>310603.20900000003</v>
          </cell>
          <cell r="J61">
            <v>23579.034</v>
          </cell>
          <cell r="K61">
            <v>98871.92499999996</v>
          </cell>
        </row>
        <row r="62">
          <cell r="F62">
            <v>186044.721</v>
          </cell>
          <cell r="G62">
            <v>76172.121</v>
          </cell>
          <cell r="J62">
            <v>15162.601</v>
          </cell>
          <cell r="K62">
            <v>27701.80800000001</v>
          </cell>
        </row>
        <row r="63">
          <cell r="F63">
            <v>1404745.261</v>
          </cell>
          <cell r="G63">
            <v>291264.49899999995</v>
          </cell>
          <cell r="J63">
            <v>138482.08299999998</v>
          </cell>
          <cell r="K63">
            <v>136896.121</v>
          </cell>
        </row>
        <row r="64">
          <cell r="F64">
            <v>1908.5270000000005</v>
          </cell>
          <cell r="G64">
            <v>18165.717</v>
          </cell>
          <cell r="J64">
            <v>1398.3830000000005</v>
          </cell>
          <cell r="K64">
            <v>7899.207</v>
          </cell>
        </row>
        <row r="65">
          <cell r="F65">
            <v>0.061</v>
          </cell>
          <cell r="G65">
            <v>535.921</v>
          </cell>
          <cell r="J65">
            <v>0</v>
          </cell>
          <cell r="K65">
            <v>167.638</v>
          </cell>
        </row>
        <row r="66">
          <cell r="F66">
            <v>29999.943</v>
          </cell>
          <cell r="G66">
            <v>42366.068</v>
          </cell>
          <cell r="J66">
            <v>21568.584</v>
          </cell>
          <cell r="K66">
            <v>14433.384999999998</v>
          </cell>
        </row>
        <row r="67">
          <cell r="F67">
            <v>43.384</v>
          </cell>
          <cell r="G67">
            <v>360.14099999999996</v>
          </cell>
          <cell r="J67">
            <v>43.384</v>
          </cell>
          <cell r="K67">
            <v>235.858</v>
          </cell>
        </row>
        <row r="68">
          <cell r="F68">
            <v>0</v>
          </cell>
          <cell r="G68">
            <v>18.364</v>
          </cell>
          <cell r="J68">
            <v>0</v>
          </cell>
          <cell r="K68">
            <v>7.741</v>
          </cell>
        </row>
        <row r="69">
          <cell r="F69">
            <v>6202.655000000001</v>
          </cell>
          <cell r="G69">
            <v>9233.537</v>
          </cell>
          <cell r="J69">
            <v>1894.3890000000001</v>
          </cell>
          <cell r="K69">
            <v>3863.267</v>
          </cell>
        </row>
        <row r="70">
          <cell r="F70">
            <v>1267856.9809999997</v>
          </cell>
          <cell r="G70">
            <v>2238590.5490000006</v>
          </cell>
          <cell r="J70">
            <v>580488.057</v>
          </cell>
          <cell r="K70">
            <v>890568.6660000002</v>
          </cell>
        </row>
        <row r="71">
          <cell r="F71">
            <v>541629.8770000002</v>
          </cell>
          <cell r="G71">
            <v>198872.42300000004</v>
          </cell>
          <cell r="J71">
            <v>69143.747</v>
          </cell>
          <cell r="K71">
            <v>28345.834</v>
          </cell>
        </row>
        <row r="72">
          <cell r="F72">
            <v>0</v>
          </cell>
          <cell r="G72">
            <v>41</v>
          </cell>
          <cell r="J72">
            <v>0</v>
          </cell>
          <cell r="K72">
            <v>41</v>
          </cell>
        </row>
        <row r="73">
          <cell r="F73">
            <v>279.531</v>
          </cell>
          <cell r="G73">
            <v>2812.3540000000003</v>
          </cell>
          <cell r="J73">
            <v>276.531</v>
          </cell>
          <cell r="K73">
            <v>1255.007</v>
          </cell>
        </row>
        <row r="74">
          <cell r="F74">
            <v>614923.9949999999</v>
          </cell>
          <cell r="G74">
            <v>50061.934</v>
          </cell>
          <cell r="J74">
            <v>65958.73400000001</v>
          </cell>
          <cell r="K74">
            <v>27272.199</v>
          </cell>
        </row>
        <row r="75">
          <cell r="F75">
            <v>1786.714</v>
          </cell>
          <cell r="G75">
            <v>1074.176</v>
          </cell>
          <cell r="J75">
            <v>1.313</v>
          </cell>
          <cell r="K75">
            <v>527.232</v>
          </cell>
        </row>
        <row r="76">
          <cell r="F76">
            <v>1969.103</v>
          </cell>
          <cell r="G76">
            <v>11276.918</v>
          </cell>
          <cell r="J76">
            <v>781.047</v>
          </cell>
          <cell r="K76">
            <v>921.4149999999998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Completa"/>
      <sheetName val="Arredondados"/>
      <sheetName val="Dados Matriz SAS"/>
    </sheetNames>
    <sheetDataSet>
      <sheetData sheetId="0">
        <row r="11">
          <cell r="B11">
            <v>79954995</v>
          </cell>
          <cell r="C11">
            <v>23732298</v>
          </cell>
          <cell r="D11">
            <v>56222697</v>
          </cell>
          <cell r="E11">
            <v>20195147</v>
          </cell>
          <cell r="F11">
            <v>8061592</v>
          </cell>
          <cell r="G11">
            <v>12133555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workbookViewId="0" topLeftCell="A1">
      <selection activeCell="A39" sqref="A39"/>
    </sheetView>
  </sheetViews>
  <sheetFormatPr defaultColWidth="9.140625" defaultRowHeight="12.75"/>
  <cols>
    <col min="1" max="1" width="98.8515625" style="4" customWidth="1"/>
    <col min="2" max="2" width="10.8515625" style="2" customWidth="1"/>
    <col min="3" max="3" width="11.00390625" style="2" customWidth="1"/>
    <col min="4" max="4" width="9.421875" style="2" customWidth="1"/>
    <col min="5" max="5" width="10.8515625" style="2" customWidth="1"/>
    <col min="6" max="6" width="11.00390625" style="2" customWidth="1"/>
    <col min="7" max="7" width="8.7109375" style="2" customWidth="1"/>
    <col min="8" max="8" width="6.00390625" style="3" customWidth="1"/>
    <col min="9" max="9" width="6.140625" style="3" customWidth="1"/>
    <col min="10" max="16384" width="9.140625" style="4" customWidth="1"/>
  </cols>
  <sheetData>
    <row r="1" ht="11.25">
      <c r="A1" s="1" t="s">
        <v>91</v>
      </c>
    </row>
    <row r="3" spans="1:9" ht="12" thickBot="1">
      <c r="A3" s="5"/>
      <c r="B3" s="6"/>
      <c r="C3" s="6"/>
      <c r="D3" s="6" t="s">
        <v>9</v>
      </c>
      <c r="E3" s="6"/>
      <c r="F3" s="6"/>
      <c r="G3" s="6"/>
      <c r="H3" s="4"/>
      <c r="I3" s="26" t="s">
        <v>8</v>
      </c>
    </row>
    <row r="4" spans="1:9" ht="11.25">
      <c r="A4" s="7" t="s">
        <v>10</v>
      </c>
      <c r="B4" s="8"/>
      <c r="C4" s="9" t="s">
        <v>0</v>
      </c>
      <c r="D4" s="8"/>
      <c r="E4" s="8"/>
      <c r="F4" s="8" t="s">
        <v>4</v>
      </c>
      <c r="G4" s="8"/>
      <c r="H4" s="10" t="s">
        <v>5</v>
      </c>
      <c r="I4" s="11"/>
    </row>
    <row r="5" spans="1:9" ht="12" thickBot="1">
      <c r="A5" s="12"/>
      <c r="B5" s="13" t="s">
        <v>1</v>
      </c>
      <c r="C5" s="13" t="s">
        <v>2</v>
      </c>
      <c r="D5" s="14" t="s">
        <v>3</v>
      </c>
      <c r="E5" s="13" t="s">
        <v>1</v>
      </c>
      <c r="F5" s="13" t="s">
        <v>2</v>
      </c>
      <c r="G5" s="14" t="s">
        <v>3</v>
      </c>
      <c r="H5" s="15" t="s">
        <v>7</v>
      </c>
      <c r="I5" s="15" t="s">
        <v>6</v>
      </c>
    </row>
    <row r="6" spans="1:9" ht="11.25">
      <c r="A6" s="16" t="s">
        <v>13</v>
      </c>
      <c r="B6" s="17">
        <f>Completa!B6</f>
        <v>697277.863</v>
      </c>
      <c r="C6" s="17">
        <f>Completa!C6</f>
        <v>13018.315</v>
      </c>
      <c r="D6" s="17">
        <f>B6-C6</f>
        <v>684259.5480000001</v>
      </c>
      <c r="E6" s="17">
        <f>Completa!E6</f>
        <v>29995.688</v>
      </c>
      <c r="F6" s="17">
        <f>Completa!F6</f>
        <v>1678.1740000000002</v>
      </c>
      <c r="G6" s="17">
        <f>E6-F6</f>
        <v>28317.514</v>
      </c>
      <c r="H6" s="24">
        <f>IF(B6&gt;0,E6/B6*100,"...")</f>
        <v>4.301827089554397</v>
      </c>
      <c r="I6" s="24">
        <f>IF(C6&gt;0,F6/C6*100,"...")</f>
        <v>12.8908695172916</v>
      </c>
    </row>
    <row r="7" spans="1:9" ht="11.25">
      <c r="A7" s="16" t="s">
        <v>14</v>
      </c>
      <c r="B7" s="17">
        <f>Completa!B7</f>
        <v>11878430.662000004</v>
      </c>
      <c r="C7" s="17">
        <f>Completa!C7</f>
        <v>210410.32400000002</v>
      </c>
      <c r="D7" s="17">
        <f aca="true" t="shared" si="0" ref="D7:D46">B7-C7</f>
        <v>11668020.338000003</v>
      </c>
      <c r="E7" s="17">
        <f>Completa!E7</f>
        <v>1907625.2449999996</v>
      </c>
      <c r="F7" s="17">
        <f>Completa!F7</f>
        <v>44126.91400000001</v>
      </c>
      <c r="G7" s="17">
        <f aca="true" t="shared" si="1" ref="G7:G46">E7-F7</f>
        <v>1863498.3309999995</v>
      </c>
      <c r="H7" s="24">
        <f aca="true" t="shared" si="2" ref="H7:H46">IF(B7&gt;0,E7/B7*100,"...")</f>
        <v>16.059573013315948</v>
      </c>
      <c r="I7" s="24">
        <f aca="true" t="shared" si="3" ref="I7:I46">IF(C7&gt;0,F7/C7*100,"...")</f>
        <v>20.971838815285512</v>
      </c>
    </row>
    <row r="8" spans="1:9" ht="11.25">
      <c r="A8" s="16" t="s">
        <v>15</v>
      </c>
      <c r="B8" s="17">
        <f>Completa!B8</f>
        <v>199374.16299999997</v>
      </c>
      <c r="C8" s="17">
        <f>Completa!C8</f>
        <v>956543.9490000003</v>
      </c>
      <c r="D8" s="17">
        <f t="shared" si="0"/>
        <v>-757169.7860000003</v>
      </c>
      <c r="E8" s="17">
        <f>Completa!E8</f>
        <v>5605.6</v>
      </c>
      <c r="F8" s="17">
        <f>Completa!F8</f>
        <v>469041.0450000001</v>
      </c>
      <c r="G8" s="17">
        <f t="shared" si="1"/>
        <v>-463435.4450000001</v>
      </c>
      <c r="H8" s="24">
        <f t="shared" si="2"/>
        <v>2.8115980103199236</v>
      </c>
      <c r="I8" s="24">
        <f t="shared" si="3"/>
        <v>49.03497068695586</v>
      </c>
    </row>
    <row r="9" spans="1:9" ht="11.25">
      <c r="A9" s="18" t="s">
        <v>88</v>
      </c>
      <c r="B9" s="17">
        <f>Completa!B9</f>
        <v>301513.874</v>
      </c>
      <c r="C9" s="17">
        <f>Completa!C9</f>
        <v>347599.951</v>
      </c>
      <c r="D9" s="17">
        <f t="shared" si="0"/>
        <v>-46086.07699999999</v>
      </c>
      <c r="E9" s="17">
        <f>Completa!E9</f>
        <v>126081.98200000002</v>
      </c>
      <c r="F9" s="17">
        <f>Completa!F9</f>
        <v>164346.544</v>
      </c>
      <c r="G9" s="17">
        <f t="shared" si="1"/>
        <v>-38264.561999999976</v>
      </c>
      <c r="H9" s="24">
        <f t="shared" si="2"/>
        <v>41.81631190875151</v>
      </c>
      <c r="I9" s="24">
        <f t="shared" si="3"/>
        <v>47.28037030131802</v>
      </c>
    </row>
    <row r="10" spans="1:9" ht="11.25">
      <c r="A10" s="18" t="s">
        <v>76</v>
      </c>
      <c r="B10" s="17">
        <f>Completa!B10</f>
        <v>449689.137</v>
      </c>
      <c r="C10" s="17">
        <f>Completa!C10</f>
        <v>145947.50400000004</v>
      </c>
      <c r="D10" s="17">
        <f t="shared" si="0"/>
        <v>303741.6329999999</v>
      </c>
      <c r="E10" s="17">
        <f>Completa!E10</f>
        <v>179235.47100000002</v>
      </c>
      <c r="F10" s="17">
        <f>Completa!F10</f>
        <v>43981.844000000005</v>
      </c>
      <c r="G10" s="17">
        <f t="shared" si="1"/>
        <v>135253.627</v>
      </c>
      <c r="H10" s="24">
        <f t="shared" si="2"/>
        <v>39.85763858912163</v>
      </c>
      <c r="I10" s="24">
        <f t="shared" si="3"/>
        <v>30.135386213936204</v>
      </c>
    </row>
    <row r="11" spans="1:9" ht="11.25">
      <c r="A11" s="16" t="s">
        <v>16</v>
      </c>
      <c r="B11" s="17">
        <f>Completa!B11</f>
        <v>28753.899999999998</v>
      </c>
      <c r="C11" s="17">
        <f>Completa!C11</f>
        <v>25815.934999999998</v>
      </c>
      <c r="D11" s="17">
        <f t="shared" si="0"/>
        <v>2937.965</v>
      </c>
      <c r="E11" s="17">
        <f>Completa!E11</f>
        <v>19206.578999999994</v>
      </c>
      <c r="F11" s="17">
        <f>Completa!F11</f>
        <v>8736.675999999998</v>
      </c>
      <c r="G11" s="17">
        <f t="shared" si="1"/>
        <v>10469.902999999997</v>
      </c>
      <c r="H11" s="24">
        <f t="shared" si="2"/>
        <v>66.79643109282566</v>
      </c>
      <c r="I11" s="24">
        <f t="shared" si="3"/>
        <v>33.842183132239825</v>
      </c>
    </row>
    <row r="12" spans="1:9" ht="11.25">
      <c r="A12" s="18" t="s">
        <v>17</v>
      </c>
      <c r="B12" s="17">
        <f>Completa!B12</f>
        <v>19126.22</v>
      </c>
      <c r="C12" s="17">
        <f>Completa!C12</f>
        <v>620790.871</v>
      </c>
      <c r="D12" s="17">
        <f t="shared" si="0"/>
        <v>-601664.6510000001</v>
      </c>
      <c r="E12" s="17">
        <f>Completa!E12</f>
        <v>8096.735999999999</v>
      </c>
      <c r="F12" s="17">
        <f>Completa!F12</f>
        <v>132976.25299999997</v>
      </c>
      <c r="G12" s="17">
        <f t="shared" si="1"/>
        <v>-124879.51699999996</v>
      </c>
      <c r="H12" s="24">
        <f t="shared" si="2"/>
        <v>42.3331740406625</v>
      </c>
      <c r="I12" s="24">
        <f t="shared" si="3"/>
        <v>21.420458839189337</v>
      </c>
    </row>
    <row r="13" spans="1:9" ht="11.25">
      <c r="A13" s="16" t="s">
        <v>12</v>
      </c>
      <c r="B13" s="17">
        <f>Completa!B13</f>
        <v>875201.2120000002</v>
      </c>
      <c r="C13" s="17">
        <f>Completa!C13</f>
        <v>562601.6909999996</v>
      </c>
      <c r="D13" s="17">
        <f t="shared" si="0"/>
        <v>312599.52100000053</v>
      </c>
      <c r="E13" s="17">
        <f>Completa!E13</f>
        <v>82362.23300000001</v>
      </c>
      <c r="F13" s="17">
        <f>Completa!F13</f>
        <v>236207.38600000003</v>
      </c>
      <c r="G13" s="17">
        <f t="shared" si="1"/>
        <v>-153845.15300000002</v>
      </c>
      <c r="H13" s="24">
        <f t="shared" si="2"/>
        <v>9.41066258486854</v>
      </c>
      <c r="I13" s="24">
        <f t="shared" si="3"/>
        <v>41.98483399154948</v>
      </c>
    </row>
    <row r="14" spans="1:9" ht="11.25">
      <c r="A14" s="16" t="s">
        <v>11</v>
      </c>
      <c r="B14" s="17">
        <f>Completa!B14</f>
        <v>5398681.736000001</v>
      </c>
      <c r="C14" s="17">
        <f>Completa!C14</f>
        <v>55812.716000000015</v>
      </c>
      <c r="D14" s="17">
        <f t="shared" si="0"/>
        <v>5342869.020000001</v>
      </c>
      <c r="E14" s="17">
        <f>Completa!E14</f>
        <v>506469.121</v>
      </c>
      <c r="F14" s="17">
        <f>Completa!F14</f>
        <v>38111.25300000001</v>
      </c>
      <c r="G14" s="17">
        <f t="shared" si="1"/>
        <v>468357.86799999996</v>
      </c>
      <c r="H14" s="24">
        <f t="shared" si="2"/>
        <v>9.381347998766339</v>
      </c>
      <c r="I14" s="24">
        <f t="shared" si="3"/>
        <v>68.28417559897999</v>
      </c>
    </row>
    <row r="15" spans="1:9" ht="11.25">
      <c r="A15" s="16" t="s">
        <v>18</v>
      </c>
      <c r="B15" s="17">
        <f>Completa!B15</f>
        <v>2606444.581</v>
      </c>
      <c r="C15" s="17">
        <f>Completa!C15</f>
        <v>2061514.296</v>
      </c>
      <c r="D15" s="17">
        <f t="shared" si="0"/>
        <v>544930.2849999997</v>
      </c>
      <c r="E15" s="17">
        <f>Completa!E15</f>
        <v>42925.554000000004</v>
      </c>
      <c r="F15" s="17">
        <f>Completa!F15</f>
        <v>519492.38</v>
      </c>
      <c r="G15" s="17">
        <f t="shared" si="1"/>
        <v>-476566.826</v>
      </c>
      <c r="H15" s="24">
        <f t="shared" si="2"/>
        <v>1.6469006980969838</v>
      </c>
      <c r="I15" s="24">
        <f t="shared" si="3"/>
        <v>25.199552630218573</v>
      </c>
    </row>
    <row r="16" spans="1:9" ht="11.25">
      <c r="A16" s="18" t="s">
        <v>28</v>
      </c>
      <c r="B16" s="17">
        <f>Completa!B16</f>
        <v>51348.82199999999</v>
      </c>
      <c r="C16" s="17">
        <f>Completa!C16</f>
        <v>723258.377</v>
      </c>
      <c r="D16" s="17">
        <f t="shared" si="0"/>
        <v>-671909.5549999999</v>
      </c>
      <c r="E16" s="17">
        <f>Completa!E16</f>
        <v>3624.6510000000003</v>
      </c>
      <c r="F16" s="17">
        <f>Completa!F16</f>
        <v>77639.283</v>
      </c>
      <c r="G16" s="17">
        <f t="shared" si="1"/>
        <v>-74014.632</v>
      </c>
      <c r="H16" s="24">
        <f t="shared" si="2"/>
        <v>7.058878585374365</v>
      </c>
      <c r="I16" s="24">
        <f t="shared" si="3"/>
        <v>10.73465382067742</v>
      </c>
    </row>
    <row r="17" spans="1:9" ht="11.25">
      <c r="A17" s="18" t="s">
        <v>19</v>
      </c>
      <c r="B17" s="17">
        <f>Completa!B17</f>
        <v>11177845.756000001</v>
      </c>
      <c r="C17" s="17">
        <f>Completa!C17</f>
        <v>180643.47000000003</v>
      </c>
      <c r="D17" s="17">
        <f t="shared" si="0"/>
        <v>10997202.286</v>
      </c>
      <c r="E17" s="17">
        <f>Completa!E17</f>
        <v>383528.985</v>
      </c>
      <c r="F17" s="17">
        <f>Completa!F17</f>
        <v>70543.302</v>
      </c>
      <c r="G17" s="17">
        <f t="shared" si="1"/>
        <v>312985.68299999996</v>
      </c>
      <c r="H17" s="24">
        <f t="shared" si="2"/>
        <v>3.431152955336951</v>
      </c>
      <c r="I17" s="24">
        <f t="shared" si="3"/>
        <v>39.051122080416185</v>
      </c>
    </row>
    <row r="18" spans="1:9" ht="11.25">
      <c r="A18" s="16" t="s">
        <v>20</v>
      </c>
      <c r="B18" s="17">
        <f>Completa!B18</f>
        <v>79109.18200000002</v>
      </c>
      <c r="C18" s="17">
        <f>Completa!C18</f>
        <v>95326.24600000001</v>
      </c>
      <c r="D18" s="17">
        <f t="shared" si="0"/>
        <v>-16217.063999999998</v>
      </c>
      <c r="E18" s="17">
        <f>Completa!E18</f>
        <v>56276.43199999999</v>
      </c>
      <c r="F18" s="17">
        <f>Completa!F18</f>
        <v>47189.99</v>
      </c>
      <c r="G18" s="17">
        <f t="shared" si="1"/>
        <v>9086.441999999995</v>
      </c>
      <c r="H18" s="24">
        <f t="shared" si="2"/>
        <v>71.13767400603382</v>
      </c>
      <c r="I18" s="24">
        <f t="shared" si="3"/>
        <v>49.50366974484655</v>
      </c>
    </row>
    <row r="19" spans="1:9" ht="11.25">
      <c r="A19" s="18" t="s">
        <v>21</v>
      </c>
      <c r="B19" s="17">
        <f>Completa!B19</f>
        <v>13382.669</v>
      </c>
      <c r="C19" s="17">
        <f>Completa!C19</f>
        <v>3273.246</v>
      </c>
      <c r="D19" s="17">
        <f t="shared" si="0"/>
        <v>10109.422999999999</v>
      </c>
      <c r="E19" s="17">
        <f>Completa!E19</f>
        <v>7993.860000000001</v>
      </c>
      <c r="F19" s="17">
        <f>Completa!F19</f>
        <v>1345.087</v>
      </c>
      <c r="G19" s="17">
        <f t="shared" si="1"/>
        <v>6648.773000000001</v>
      </c>
      <c r="H19" s="24">
        <f t="shared" si="2"/>
        <v>59.73292771419513</v>
      </c>
      <c r="I19" s="24">
        <f t="shared" si="3"/>
        <v>41.09336725684534</v>
      </c>
    </row>
    <row r="20" spans="1:9" ht="11.25">
      <c r="A20" s="18" t="s">
        <v>71</v>
      </c>
      <c r="B20" s="17">
        <f>Completa!B20</f>
        <v>1661416.789</v>
      </c>
      <c r="C20" s="17">
        <f>Completa!C20</f>
        <v>745706.5599999998</v>
      </c>
      <c r="D20" s="17">
        <f t="shared" si="0"/>
        <v>915710.2290000003</v>
      </c>
      <c r="E20" s="17">
        <f>Completa!E20</f>
        <v>115865.313</v>
      </c>
      <c r="F20" s="17">
        <f>Completa!F20</f>
        <v>346615.1359999998</v>
      </c>
      <c r="G20" s="17">
        <f t="shared" si="1"/>
        <v>-230749.82299999983</v>
      </c>
      <c r="H20" s="24">
        <f t="shared" si="2"/>
        <v>6.973886009045259</v>
      </c>
      <c r="I20" s="24">
        <f t="shared" si="3"/>
        <v>46.48143848969223</v>
      </c>
    </row>
    <row r="21" spans="1:9" ht="11.25">
      <c r="A21" s="18" t="s">
        <v>22</v>
      </c>
      <c r="B21" s="17">
        <f>Completa!B21</f>
        <v>1466652.9129999997</v>
      </c>
      <c r="C21" s="17">
        <f>Completa!C21</f>
        <v>49264.95399999999</v>
      </c>
      <c r="D21" s="17">
        <f t="shared" si="0"/>
        <v>1417387.9589999998</v>
      </c>
      <c r="E21" s="17">
        <f>Completa!E21</f>
        <v>404804.90400000004</v>
      </c>
      <c r="F21" s="17">
        <f>Completa!F21</f>
        <v>13670.311000000002</v>
      </c>
      <c r="G21" s="17">
        <f t="shared" si="1"/>
        <v>391134.59300000005</v>
      </c>
      <c r="H21" s="24">
        <f t="shared" si="2"/>
        <v>27.600593188198996</v>
      </c>
      <c r="I21" s="24">
        <f t="shared" si="3"/>
        <v>27.748551231774222</v>
      </c>
    </row>
    <row r="22" spans="1:9" ht="11.25">
      <c r="A22" s="16" t="s">
        <v>23</v>
      </c>
      <c r="B22" s="17">
        <f>Completa!B22</f>
        <v>12954730.929999998</v>
      </c>
      <c r="C22" s="17">
        <f>Completa!C22</f>
        <v>61520.63600000001</v>
      </c>
      <c r="D22" s="17">
        <f t="shared" si="0"/>
        <v>12893210.293999998</v>
      </c>
      <c r="E22" s="17">
        <f>Completa!E22</f>
        <v>8723748.152000004</v>
      </c>
      <c r="F22" s="17">
        <f>Completa!F22</f>
        <v>49601.334</v>
      </c>
      <c r="G22" s="17">
        <f t="shared" si="1"/>
        <v>8674146.818000004</v>
      </c>
      <c r="H22" s="24">
        <f t="shared" si="2"/>
        <v>67.34024966738545</v>
      </c>
      <c r="I22" s="24">
        <f t="shared" si="3"/>
        <v>80.62552214187122</v>
      </c>
    </row>
    <row r="23" spans="1:9" ht="11.25">
      <c r="A23" s="16" t="s">
        <v>24</v>
      </c>
      <c r="B23" s="17">
        <f>Completa!B23</f>
        <v>418784.67500000005</v>
      </c>
      <c r="C23" s="17">
        <f>Completa!C23</f>
        <v>278393.57000000007</v>
      </c>
      <c r="D23" s="17">
        <f t="shared" si="0"/>
        <v>140391.10499999998</v>
      </c>
      <c r="E23" s="17">
        <f>Completa!E23</f>
        <v>47272.767</v>
      </c>
      <c r="F23" s="17">
        <f>Completa!F23</f>
        <v>59467.205</v>
      </c>
      <c r="G23" s="17">
        <f t="shared" si="1"/>
        <v>-12194.438000000002</v>
      </c>
      <c r="H23" s="24">
        <f t="shared" si="2"/>
        <v>11.288084264305994</v>
      </c>
      <c r="I23" s="24">
        <f t="shared" si="3"/>
        <v>21.360839979170493</v>
      </c>
    </row>
    <row r="24" spans="1:9" ht="11.25">
      <c r="A24" s="19" t="s">
        <v>25</v>
      </c>
      <c r="B24" s="17">
        <f>Completa!B24</f>
        <v>167548.58000000005</v>
      </c>
      <c r="C24" s="17">
        <f>Completa!C24</f>
        <v>103451.006</v>
      </c>
      <c r="D24" s="17">
        <f t="shared" si="0"/>
        <v>64097.57400000005</v>
      </c>
      <c r="E24" s="17">
        <f>Completa!E24</f>
        <v>114814.64299999998</v>
      </c>
      <c r="F24" s="17">
        <f>Completa!F24</f>
        <v>52377.74500000001</v>
      </c>
      <c r="G24" s="17">
        <f t="shared" si="1"/>
        <v>62436.89799999997</v>
      </c>
      <c r="H24" s="24">
        <f t="shared" si="2"/>
        <v>68.52618088437393</v>
      </c>
      <c r="I24" s="24">
        <f t="shared" si="3"/>
        <v>50.63048396068764</v>
      </c>
    </row>
    <row r="25" spans="1:9" ht="11.25">
      <c r="A25" s="18" t="s">
        <v>26</v>
      </c>
      <c r="B25" s="17">
        <f>Completa!B25</f>
        <v>1997065.3310000002</v>
      </c>
      <c r="C25" s="17">
        <f>Completa!C25</f>
        <v>476087.067</v>
      </c>
      <c r="D25" s="17">
        <f t="shared" si="0"/>
        <v>1520978.2640000002</v>
      </c>
      <c r="E25" s="17">
        <f>Completa!E25</f>
        <v>1734408.6570000008</v>
      </c>
      <c r="F25" s="17">
        <f>Completa!F25</f>
        <v>125942.01400000002</v>
      </c>
      <c r="G25" s="17">
        <f t="shared" si="1"/>
        <v>1608466.6430000009</v>
      </c>
      <c r="H25" s="24">
        <f t="shared" si="2"/>
        <v>86.84786772256078</v>
      </c>
      <c r="I25" s="24">
        <f t="shared" si="3"/>
        <v>26.453567578217797</v>
      </c>
    </row>
    <row r="26" spans="1:9" ht="11.25">
      <c r="A26" s="16" t="s">
        <v>27</v>
      </c>
      <c r="B26" s="17">
        <f>Completa!B26</f>
        <v>1131490.1659999995</v>
      </c>
      <c r="C26" s="17">
        <f>Completa!C26</f>
        <v>295414.85699999996</v>
      </c>
      <c r="D26" s="17">
        <f t="shared" si="0"/>
        <v>836075.3089999995</v>
      </c>
      <c r="E26" s="17">
        <f>Completa!E26</f>
        <v>424503.74100000004</v>
      </c>
      <c r="F26" s="17">
        <f>Completa!F26</f>
        <v>159301.478</v>
      </c>
      <c r="G26" s="17">
        <f t="shared" si="1"/>
        <v>265202.26300000004</v>
      </c>
      <c r="H26" s="24">
        <f t="shared" si="2"/>
        <v>37.51722761327121</v>
      </c>
      <c r="I26" s="24">
        <f t="shared" si="3"/>
        <v>53.924667031895424</v>
      </c>
    </row>
    <row r="27" spans="1:9" ht="11.25">
      <c r="A27" s="16" t="s">
        <v>29</v>
      </c>
      <c r="B27" s="17">
        <f>Completa!B27</f>
        <v>1119841.8790000004</v>
      </c>
      <c r="C27" s="17">
        <f>Completa!C27</f>
        <v>477271.00800000015</v>
      </c>
      <c r="D27" s="17">
        <f t="shared" si="0"/>
        <v>642570.8710000003</v>
      </c>
      <c r="E27" s="17">
        <f>Completa!E27</f>
        <v>700762.226</v>
      </c>
      <c r="F27" s="17">
        <f>Completa!F27</f>
        <v>134650.52000000005</v>
      </c>
      <c r="G27" s="17">
        <f t="shared" si="1"/>
        <v>566111.706</v>
      </c>
      <c r="H27" s="24">
        <f t="shared" si="2"/>
        <v>62.576890464729594</v>
      </c>
      <c r="I27" s="24">
        <f t="shared" si="3"/>
        <v>28.212591534577353</v>
      </c>
    </row>
    <row r="28" spans="1:9" ht="11.25">
      <c r="A28" s="16" t="s">
        <v>30</v>
      </c>
      <c r="B28" s="17">
        <f>Completa!B28</f>
        <v>5038397.929</v>
      </c>
      <c r="C28" s="17">
        <f>Completa!C28</f>
        <v>198053.372</v>
      </c>
      <c r="D28" s="17">
        <f t="shared" si="0"/>
        <v>4840344.556999999</v>
      </c>
      <c r="E28" s="17">
        <f>Completa!E28</f>
        <v>357324.31</v>
      </c>
      <c r="F28" s="17">
        <f>Completa!F28</f>
        <v>109885.645</v>
      </c>
      <c r="G28" s="17">
        <f t="shared" si="1"/>
        <v>247438.66499999998</v>
      </c>
      <c r="H28" s="24">
        <f t="shared" si="2"/>
        <v>7.092022405441887</v>
      </c>
      <c r="I28" s="24">
        <f t="shared" si="3"/>
        <v>55.48284479599772</v>
      </c>
    </row>
    <row r="29" spans="1:9" ht="11.25">
      <c r="A29" s="16" t="s">
        <v>31</v>
      </c>
      <c r="B29" s="17">
        <f>Completa!B29</f>
        <v>2762245.963</v>
      </c>
      <c r="C29" s="17">
        <f>Completa!C29</f>
        <v>73685.78</v>
      </c>
      <c r="D29" s="17">
        <f t="shared" si="0"/>
        <v>2688560.183</v>
      </c>
      <c r="E29" s="17">
        <f>Completa!E29</f>
        <v>1585.394</v>
      </c>
      <c r="F29" s="17">
        <f>Completa!F29</f>
        <v>4872.751</v>
      </c>
      <c r="G29" s="17">
        <f t="shared" si="1"/>
        <v>-3287.357</v>
      </c>
      <c r="H29" s="24">
        <f t="shared" si="2"/>
        <v>0.05739510605631031</v>
      </c>
      <c r="I29" s="24">
        <f t="shared" si="3"/>
        <v>6.612878359976647</v>
      </c>
    </row>
    <row r="30" spans="1:9" ht="11.25">
      <c r="A30" s="16" t="s">
        <v>32</v>
      </c>
      <c r="B30" s="17">
        <f>Completa!B30</f>
        <v>37.371</v>
      </c>
      <c r="C30" s="17">
        <f>Completa!C30</f>
        <v>33981.937</v>
      </c>
      <c r="D30" s="17">
        <f t="shared" si="0"/>
        <v>-33944.566</v>
      </c>
      <c r="E30" s="17">
        <f>Completa!E30</f>
        <v>0.887</v>
      </c>
      <c r="F30" s="17">
        <f>Completa!F30</f>
        <v>3470.312</v>
      </c>
      <c r="G30" s="17">
        <f t="shared" si="1"/>
        <v>-3469.4249999999997</v>
      </c>
      <c r="H30" s="24">
        <f t="shared" si="2"/>
        <v>2.373498167027909</v>
      </c>
      <c r="I30" s="24">
        <f t="shared" si="3"/>
        <v>10.212225394920837</v>
      </c>
    </row>
    <row r="31" spans="1:9" ht="11.25">
      <c r="A31" s="16" t="s">
        <v>85</v>
      </c>
      <c r="B31" s="17">
        <f>Completa!B31</f>
        <v>623.6</v>
      </c>
      <c r="C31" s="17">
        <f>Completa!C31</f>
        <v>254.166</v>
      </c>
      <c r="D31" s="17">
        <f t="shared" si="0"/>
        <v>369.434</v>
      </c>
      <c r="E31" s="17">
        <f>Completa!E31</f>
        <v>0</v>
      </c>
      <c r="F31" s="17">
        <f>Completa!F31</f>
        <v>253.70600000000002</v>
      </c>
      <c r="G31" s="17">
        <f t="shared" si="1"/>
        <v>-253.70600000000002</v>
      </c>
      <c r="H31" s="24">
        <f t="shared" si="2"/>
        <v>0</v>
      </c>
      <c r="I31" s="24">
        <f t="shared" si="3"/>
        <v>99.81901591873029</v>
      </c>
    </row>
    <row r="32" spans="1:9" ht="11.25">
      <c r="A32" s="20" t="s">
        <v>83</v>
      </c>
      <c r="B32" s="17">
        <f>Completa!B32</f>
        <v>4452.29</v>
      </c>
      <c r="C32" s="17">
        <f>Completa!C32</f>
        <v>76323.161</v>
      </c>
      <c r="D32" s="17">
        <f t="shared" si="0"/>
        <v>-71870.871</v>
      </c>
      <c r="E32" s="17">
        <f>Completa!E32</f>
        <v>4244.368</v>
      </c>
      <c r="F32" s="17">
        <f>Completa!F32</f>
        <v>33514.647</v>
      </c>
      <c r="G32" s="17">
        <f t="shared" si="1"/>
        <v>-29270.278999999995</v>
      </c>
      <c r="H32" s="24">
        <f t="shared" si="2"/>
        <v>95.32999871975996</v>
      </c>
      <c r="I32" s="24">
        <f t="shared" si="3"/>
        <v>43.911502826776264</v>
      </c>
    </row>
    <row r="33" spans="1:9" ht="11.25">
      <c r="A33" s="21" t="s">
        <v>33</v>
      </c>
      <c r="B33" s="17">
        <f>Completa!B33</f>
        <v>54622.29</v>
      </c>
      <c r="C33" s="17">
        <f>Completa!C33</f>
        <v>751325.9539999999</v>
      </c>
      <c r="D33" s="17">
        <f t="shared" si="0"/>
        <v>-696703.6639999999</v>
      </c>
      <c r="E33" s="17">
        <f>Completa!E33</f>
        <v>4994.814000000001</v>
      </c>
      <c r="F33" s="17">
        <f>Completa!F33</f>
        <v>465383.437</v>
      </c>
      <c r="G33" s="17">
        <f t="shared" si="1"/>
        <v>-460388.62299999996</v>
      </c>
      <c r="H33" s="24">
        <f t="shared" si="2"/>
        <v>9.14427791291797</v>
      </c>
      <c r="I33" s="24">
        <f t="shared" si="3"/>
        <v>61.94161595540996</v>
      </c>
    </row>
    <row r="34" spans="1:9" ht="11.25">
      <c r="A34" s="21" t="s">
        <v>34</v>
      </c>
      <c r="B34" s="17">
        <f>Completa!B34</f>
        <v>24173.516</v>
      </c>
      <c r="C34" s="17">
        <f>Completa!C34</f>
        <v>110068.784</v>
      </c>
      <c r="D34" s="17">
        <f t="shared" si="0"/>
        <v>-85895.268</v>
      </c>
      <c r="E34" s="17">
        <f>Completa!E34</f>
        <v>20766.740999999998</v>
      </c>
      <c r="F34" s="17">
        <f>Completa!F34</f>
        <v>106022.857</v>
      </c>
      <c r="G34" s="17">
        <f t="shared" si="1"/>
        <v>-85256.11600000001</v>
      </c>
      <c r="H34" s="24">
        <f t="shared" si="2"/>
        <v>85.90699424940914</v>
      </c>
      <c r="I34" s="24">
        <f t="shared" si="3"/>
        <v>96.32418306719914</v>
      </c>
    </row>
    <row r="35" spans="1:9" ht="11.25">
      <c r="A35" s="21" t="s">
        <v>35</v>
      </c>
      <c r="B35" s="17">
        <f>Completa!B35</f>
        <v>314780.43899999995</v>
      </c>
      <c r="C35" s="17">
        <f>Completa!C35</f>
        <v>4942939.004000001</v>
      </c>
      <c r="D35" s="17">
        <f t="shared" si="0"/>
        <v>-4628158.565</v>
      </c>
      <c r="E35" s="17">
        <f>Completa!E35</f>
        <v>13330.470000000001</v>
      </c>
      <c r="F35" s="17">
        <f>Completa!F35</f>
        <v>662027.5009999999</v>
      </c>
      <c r="G35" s="17">
        <f t="shared" si="1"/>
        <v>-648697.031</v>
      </c>
      <c r="H35" s="24">
        <f t="shared" si="2"/>
        <v>4.234847007122957</v>
      </c>
      <c r="I35" s="24">
        <f t="shared" si="3"/>
        <v>13.393398147625613</v>
      </c>
    </row>
    <row r="36" spans="1:9" ht="11.25">
      <c r="A36" s="20" t="s">
        <v>89</v>
      </c>
      <c r="B36" s="17">
        <f>Completa!B36</f>
        <v>57124.75199999999</v>
      </c>
      <c r="C36" s="17">
        <f>Completa!C36</f>
        <v>26685.74</v>
      </c>
      <c r="D36" s="17">
        <f t="shared" si="0"/>
        <v>30439.01199999999</v>
      </c>
      <c r="E36" s="17">
        <f>Completa!E36</f>
        <v>6780.606</v>
      </c>
      <c r="F36" s="17">
        <f>Completa!F36</f>
        <v>17673.713</v>
      </c>
      <c r="G36" s="17">
        <f t="shared" si="1"/>
        <v>-10893.107</v>
      </c>
      <c r="H36" s="24">
        <f t="shared" si="2"/>
        <v>11.869821334191526</v>
      </c>
      <c r="I36" s="24">
        <f t="shared" si="3"/>
        <v>66.22905341954167</v>
      </c>
    </row>
    <row r="37" spans="1:9" ht="11.25">
      <c r="A37" s="21" t="s">
        <v>36</v>
      </c>
      <c r="B37" s="17">
        <f>Completa!B37</f>
        <v>252048.40400000004</v>
      </c>
      <c r="C37" s="17">
        <f>Completa!C37</f>
        <v>309991.66200000007</v>
      </c>
      <c r="D37" s="17">
        <f t="shared" si="0"/>
        <v>-57943.25800000003</v>
      </c>
      <c r="E37" s="17">
        <f>Completa!E37</f>
        <v>218648.86200000002</v>
      </c>
      <c r="F37" s="17">
        <f>Completa!F37</f>
        <v>119395.724</v>
      </c>
      <c r="G37" s="17">
        <f t="shared" si="1"/>
        <v>99253.13800000002</v>
      </c>
      <c r="H37" s="24">
        <f t="shared" si="2"/>
        <v>86.74875878206313</v>
      </c>
      <c r="I37" s="24">
        <f t="shared" si="3"/>
        <v>38.51578562780826</v>
      </c>
    </row>
    <row r="38" spans="1:9" ht="11.25">
      <c r="A38" s="20" t="s">
        <v>86</v>
      </c>
      <c r="B38" s="17">
        <f>Completa!B38</f>
        <v>2783.894</v>
      </c>
      <c r="C38" s="17">
        <f>Completa!C38</f>
        <v>33322.846</v>
      </c>
      <c r="D38" s="17">
        <f t="shared" si="0"/>
        <v>-30538.951999999997</v>
      </c>
      <c r="E38" s="17">
        <f>Completa!E38</f>
        <v>428.701</v>
      </c>
      <c r="F38" s="17">
        <f>Completa!F38</f>
        <v>13239.715</v>
      </c>
      <c r="G38" s="17">
        <f t="shared" si="1"/>
        <v>-12811.014</v>
      </c>
      <c r="H38" s="24">
        <f t="shared" si="2"/>
        <v>15.39932914112391</v>
      </c>
      <c r="I38" s="24">
        <f t="shared" si="3"/>
        <v>39.73164537026639</v>
      </c>
    </row>
    <row r="39" spans="1:9" ht="11.25">
      <c r="A39" s="21" t="s">
        <v>37</v>
      </c>
      <c r="B39" s="17">
        <f>Completa!B39</f>
        <v>269211.731</v>
      </c>
      <c r="C39" s="17">
        <f>Completa!C39</f>
        <v>161150.897</v>
      </c>
      <c r="D39" s="17">
        <f t="shared" si="0"/>
        <v>108060.83400000003</v>
      </c>
      <c r="E39" s="17">
        <f>Completa!E39</f>
        <v>152725.55000000005</v>
      </c>
      <c r="F39" s="17">
        <f>Completa!F39</f>
        <v>87722.369</v>
      </c>
      <c r="G39" s="17">
        <f t="shared" si="1"/>
        <v>65003.18100000004</v>
      </c>
      <c r="H39" s="24">
        <f t="shared" si="2"/>
        <v>56.7306444755188</v>
      </c>
      <c r="I39" s="24">
        <f t="shared" si="3"/>
        <v>54.43492442986526</v>
      </c>
    </row>
    <row r="40" spans="1:9" ht="11.25">
      <c r="A40" s="21" t="s">
        <v>38</v>
      </c>
      <c r="B40" s="17">
        <f>Completa!B40</f>
        <v>16406.836999999996</v>
      </c>
      <c r="C40" s="17">
        <f>Completa!C40</f>
        <v>37545.9</v>
      </c>
      <c r="D40" s="17">
        <f t="shared" si="0"/>
        <v>-21139.063000000006</v>
      </c>
      <c r="E40" s="17">
        <f>Completa!E40</f>
        <v>7.289</v>
      </c>
      <c r="F40" s="17">
        <f>Completa!F40</f>
        <v>1955.629</v>
      </c>
      <c r="G40" s="17">
        <f t="shared" si="1"/>
        <v>-1948.34</v>
      </c>
      <c r="H40" s="24">
        <f t="shared" si="2"/>
        <v>0.04442660093472009</v>
      </c>
      <c r="I40" s="24">
        <f t="shared" si="3"/>
        <v>5.208635297063061</v>
      </c>
    </row>
    <row r="41" spans="1:9" ht="11.25">
      <c r="A41" s="21" t="s">
        <v>39</v>
      </c>
      <c r="B41" s="17">
        <f>Completa!B41</f>
        <v>266261.60199999996</v>
      </c>
      <c r="C41" s="17">
        <f>Completa!C41</f>
        <v>467495.1230000001</v>
      </c>
      <c r="D41" s="17">
        <f t="shared" si="0"/>
        <v>-201233.52100000012</v>
      </c>
      <c r="E41" s="17">
        <f>Completa!E41</f>
        <v>173035.03000000003</v>
      </c>
      <c r="F41" s="17">
        <f>Completa!F41</f>
        <v>308592.215</v>
      </c>
      <c r="G41" s="17">
        <f t="shared" si="1"/>
        <v>-135557.185</v>
      </c>
      <c r="H41" s="24">
        <f t="shared" si="2"/>
        <v>64.98685078894705</v>
      </c>
      <c r="I41" s="24">
        <f t="shared" si="3"/>
        <v>66.00971856555601</v>
      </c>
    </row>
    <row r="42" spans="1:9" ht="11.25">
      <c r="A42" s="21" t="s">
        <v>40</v>
      </c>
      <c r="B42" s="17">
        <f>Completa!B42</f>
        <v>82927.82100000001</v>
      </c>
      <c r="C42" s="17">
        <f>Completa!C42</f>
        <v>177374.94100000005</v>
      </c>
      <c r="D42" s="17">
        <f t="shared" si="0"/>
        <v>-94447.12000000004</v>
      </c>
      <c r="E42" s="17">
        <f>Completa!E42</f>
        <v>82219.905</v>
      </c>
      <c r="F42" s="17">
        <f>Completa!F42</f>
        <v>130661.78200000002</v>
      </c>
      <c r="G42" s="17">
        <f t="shared" si="1"/>
        <v>-48441.87700000002</v>
      </c>
      <c r="H42" s="24">
        <f t="shared" si="2"/>
        <v>99.14634679717437</v>
      </c>
      <c r="I42" s="24">
        <f t="shared" si="3"/>
        <v>73.66417221246601</v>
      </c>
    </row>
    <row r="43" spans="1:9" ht="11.25">
      <c r="A43" s="21" t="s">
        <v>41</v>
      </c>
      <c r="B43" s="17">
        <f>Completa!B43</f>
        <v>69818.528</v>
      </c>
      <c r="C43" s="17">
        <f>Completa!C43</f>
        <v>848550.7409999999</v>
      </c>
      <c r="D43" s="17">
        <f t="shared" si="0"/>
        <v>-778732.2129999999</v>
      </c>
      <c r="E43" s="17">
        <f>Completa!E43</f>
        <v>65818.355</v>
      </c>
      <c r="F43" s="17">
        <f>Completa!F43</f>
        <v>471320.277</v>
      </c>
      <c r="G43" s="17">
        <f t="shared" si="1"/>
        <v>-405501.922</v>
      </c>
      <c r="H43" s="24">
        <f t="shared" si="2"/>
        <v>94.27061395508079</v>
      </c>
      <c r="I43" s="24">
        <f t="shared" si="3"/>
        <v>55.54414771290619</v>
      </c>
    </row>
    <row r="44" spans="1:9" ht="11.25">
      <c r="A44" s="21" t="s">
        <v>42</v>
      </c>
      <c r="B44" s="17">
        <f>Completa!B44</f>
        <v>1742722.794</v>
      </c>
      <c r="C44" s="17">
        <f>Completa!C44</f>
        <v>84702.925</v>
      </c>
      <c r="D44" s="17">
        <f t="shared" si="0"/>
        <v>1658019.869</v>
      </c>
      <c r="E44" s="17">
        <f>Completa!E44</f>
        <v>495302.452</v>
      </c>
      <c r="F44" s="17">
        <f>Completa!F44</f>
        <v>4680.280999999999</v>
      </c>
      <c r="G44" s="17">
        <f t="shared" si="1"/>
        <v>490622.171</v>
      </c>
      <c r="H44" s="24">
        <f t="shared" si="2"/>
        <v>28.421184006158125</v>
      </c>
      <c r="I44" s="24">
        <f t="shared" si="3"/>
        <v>5.525524649827617</v>
      </c>
    </row>
    <row r="45" spans="1:9" ht="11.25">
      <c r="A45" s="20" t="s">
        <v>79</v>
      </c>
      <c r="B45" s="17">
        <f>Completa!B45</f>
        <v>91082.20499999999</v>
      </c>
      <c r="C45" s="17">
        <f>Completa!C45</f>
        <v>221495.6510000001</v>
      </c>
      <c r="D45" s="17">
        <f t="shared" si="0"/>
        <v>-130413.44600000011</v>
      </c>
      <c r="E45" s="17">
        <f>Completa!E45</f>
        <v>57930.088</v>
      </c>
      <c r="F45" s="17">
        <f>Completa!F45</f>
        <v>73653.20399999998</v>
      </c>
      <c r="G45" s="17">
        <f t="shared" si="1"/>
        <v>-15723.11599999998</v>
      </c>
      <c r="H45" s="24">
        <f t="shared" si="2"/>
        <v>63.60198240699159</v>
      </c>
      <c r="I45" s="24">
        <f t="shared" si="3"/>
        <v>33.25266372837268</v>
      </c>
    </row>
    <row r="46" spans="1:9" ht="12" thickBot="1">
      <c r="A46" s="27" t="s">
        <v>43</v>
      </c>
      <c r="B46" s="28">
        <f>Completa!B46</f>
        <v>29540.918</v>
      </c>
      <c r="C46" s="28">
        <f>Completa!C46</f>
        <v>510.678</v>
      </c>
      <c r="D46" s="28">
        <f t="shared" si="0"/>
        <v>29030.24</v>
      </c>
      <c r="E46" s="28">
        <f>Completa!E46</f>
        <v>429.362</v>
      </c>
      <c r="F46" s="28">
        <f>Completa!F46</f>
        <v>220.129</v>
      </c>
      <c r="G46" s="28">
        <f t="shared" si="1"/>
        <v>209.23300000000003</v>
      </c>
      <c r="H46" s="26">
        <f t="shared" si="2"/>
        <v>1.4534483999447816</v>
      </c>
      <c r="I46" s="26">
        <f t="shared" si="3"/>
        <v>43.105244400581185</v>
      </c>
    </row>
    <row r="47" ht="11.25">
      <c r="A47" s="1" t="s">
        <v>91</v>
      </c>
    </row>
    <row r="49" spans="1:9" ht="12" thickBot="1">
      <c r="A49" s="5"/>
      <c r="B49" s="6"/>
      <c r="C49" s="6"/>
      <c r="D49" s="6" t="s">
        <v>9</v>
      </c>
      <c r="E49" s="6"/>
      <c r="F49" s="6"/>
      <c r="G49" s="6"/>
      <c r="H49" s="4"/>
      <c r="I49" s="26" t="s">
        <v>78</v>
      </c>
    </row>
    <row r="50" spans="1:9" ht="11.25">
      <c r="A50" s="7" t="s">
        <v>10</v>
      </c>
      <c r="B50" s="8"/>
      <c r="C50" s="9" t="s">
        <v>0</v>
      </c>
      <c r="D50" s="8"/>
      <c r="E50" s="8"/>
      <c r="F50" s="8" t="s">
        <v>4</v>
      </c>
      <c r="G50" s="8"/>
      <c r="H50" s="10" t="s">
        <v>5</v>
      </c>
      <c r="I50" s="11"/>
    </row>
    <row r="51" spans="1:9" ht="12" thickBot="1">
      <c r="A51" s="12"/>
      <c r="B51" s="13" t="s">
        <v>1</v>
      </c>
      <c r="C51" s="13" t="s">
        <v>2</v>
      </c>
      <c r="D51" s="14" t="s">
        <v>3</v>
      </c>
      <c r="E51" s="13" t="s">
        <v>1</v>
      </c>
      <c r="F51" s="13" t="s">
        <v>2</v>
      </c>
      <c r="G51" s="14" t="s">
        <v>3</v>
      </c>
      <c r="H51" s="15" t="s">
        <v>7</v>
      </c>
      <c r="I51" s="15" t="s">
        <v>6</v>
      </c>
    </row>
    <row r="52" spans="1:9" ht="11.25">
      <c r="A52" s="21" t="s">
        <v>44</v>
      </c>
      <c r="B52" s="17">
        <f>Completa!B47</f>
        <v>1917892.9510000004</v>
      </c>
      <c r="C52" s="17">
        <f>Completa!C47</f>
        <v>133087.28800000003</v>
      </c>
      <c r="D52" s="17">
        <f>B52-C52</f>
        <v>1784805.6630000004</v>
      </c>
      <c r="E52" s="17">
        <f>Completa!E47</f>
        <v>91176.81700000002</v>
      </c>
      <c r="F52" s="17">
        <f>Completa!F47</f>
        <v>26524.495</v>
      </c>
      <c r="G52" s="17">
        <f>E52-F52</f>
        <v>64652.32200000003</v>
      </c>
      <c r="H52" s="24">
        <f>IF(B52&gt;0,E52/B52*100,"...")</f>
        <v>4.7540097038502545</v>
      </c>
      <c r="I52" s="24">
        <f>IF(C52&gt;0,F52/C52*100,"...")</f>
        <v>19.930149151435103</v>
      </c>
    </row>
    <row r="53" spans="1:9" ht="11.25">
      <c r="A53" s="21" t="s">
        <v>45</v>
      </c>
      <c r="B53" s="17">
        <f>Completa!B48</f>
        <v>1933.602</v>
      </c>
      <c r="C53" s="17">
        <f>Completa!C48</f>
        <v>7292.460999999999</v>
      </c>
      <c r="D53" s="17">
        <f aca="true" t="shared" si="4" ref="D53:D84">B53-C53</f>
        <v>-5358.8589999999995</v>
      </c>
      <c r="E53" s="17">
        <f>Completa!E48</f>
        <v>1780.264</v>
      </c>
      <c r="F53" s="17">
        <f>Completa!F48</f>
        <v>2584.998</v>
      </c>
      <c r="G53" s="17">
        <f aca="true" t="shared" si="5" ref="G53:G84">E53-F53</f>
        <v>-804.7340000000002</v>
      </c>
      <c r="H53" s="24">
        <f aca="true" t="shared" si="6" ref="H53:H84">IF(B53&gt;0,E53/B53*100,"...")</f>
        <v>92.0698261586407</v>
      </c>
      <c r="I53" s="24">
        <f aca="true" t="shared" si="7" ref="I53:I84">IF(C53&gt;0,F53/C53*100,"...")</f>
        <v>35.44753958917299</v>
      </c>
    </row>
    <row r="54" spans="1:9" ht="11.25">
      <c r="A54" s="21" t="s">
        <v>46</v>
      </c>
      <c r="B54" s="17">
        <f>Completa!B49</f>
        <v>145.9</v>
      </c>
      <c r="C54" s="17">
        <f>Completa!C49</f>
        <v>8203.676000000001</v>
      </c>
      <c r="D54" s="17">
        <f t="shared" si="4"/>
        <v>-8057.776000000002</v>
      </c>
      <c r="E54" s="17">
        <f>Completa!E49</f>
        <v>68.374</v>
      </c>
      <c r="F54" s="17">
        <f>Completa!F49</f>
        <v>2156.6400000000003</v>
      </c>
      <c r="G54" s="17">
        <f t="shared" si="5"/>
        <v>-2088.2660000000005</v>
      </c>
      <c r="H54" s="24">
        <f t="shared" si="6"/>
        <v>46.863605209047286</v>
      </c>
      <c r="I54" s="24">
        <f t="shared" si="7"/>
        <v>26.288702771781818</v>
      </c>
    </row>
    <row r="55" spans="1:9" ht="11.25">
      <c r="A55" s="21" t="s">
        <v>47</v>
      </c>
      <c r="B55" s="17">
        <f>Completa!B50</f>
        <v>4761677.07</v>
      </c>
      <c r="C55" s="17">
        <f>Completa!C50</f>
        <v>360086.9950000001</v>
      </c>
      <c r="D55" s="17">
        <f t="shared" si="4"/>
        <v>4401590.075</v>
      </c>
      <c r="E55" s="17">
        <f>Completa!E50</f>
        <v>550021.9519999999</v>
      </c>
      <c r="F55" s="17">
        <f>Completa!F50</f>
        <v>197935.73799999998</v>
      </c>
      <c r="G55" s="17">
        <f t="shared" si="5"/>
        <v>352086.2139999999</v>
      </c>
      <c r="H55" s="24">
        <f t="shared" si="6"/>
        <v>11.551013307166585</v>
      </c>
      <c r="I55" s="24">
        <f t="shared" si="7"/>
        <v>54.96886606526845</v>
      </c>
    </row>
    <row r="56" spans="1:9" ht="11.25">
      <c r="A56" s="21" t="s">
        <v>48</v>
      </c>
      <c r="B56" s="17">
        <f>Completa!B51</f>
        <v>2008555.597999999</v>
      </c>
      <c r="C56" s="17">
        <f>Completa!C51</f>
        <v>1539444.2089999998</v>
      </c>
      <c r="D56" s="17">
        <f t="shared" si="4"/>
        <v>469111.38899999927</v>
      </c>
      <c r="E56" s="17">
        <f>Completa!E51</f>
        <v>1145490.7960000008</v>
      </c>
      <c r="F56" s="17">
        <f>Completa!F51</f>
        <v>902554.0360000004</v>
      </c>
      <c r="G56" s="17">
        <f t="shared" si="5"/>
        <v>242936.76000000036</v>
      </c>
      <c r="H56" s="24">
        <f t="shared" si="6"/>
        <v>57.03057446558177</v>
      </c>
      <c r="I56" s="24">
        <f t="shared" si="7"/>
        <v>58.628564174227925</v>
      </c>
    </row>
    <row r="57" spans="1:9" ht="11.25">
      <c r="A57" s="21" t="s">
        <v>49</v>
      </c>
      <c r="B57" s="17">
        <f>Completa!B53</f>
        <v>35201.496999999996</v>
      </c>
      <c r="C57" s="17">
        <f>Completa!C53</f>
        <v>13932.383</v>
      </c>
      <c r="D57" s="17">
        <f t="shared" si="4"/>
        <v>21269.113999999994</v>
      </c>
      <c r="E57" s="17">
        <f>Completa!E53</f>
        <v>17243.049</v>
      </c>
      <c r="F57" s="17">
        <f>Completa!F53</f>
        <v>3700.696</v>
      </c>
      <c r="G57" s="17">
        <f t="shared" si="5"/>
        <v>13542.353</v>
      </c>
      <c r="H57" s="24">
        <f t="shared" si="6"/>
        <v>48.98385145381744</v>
      </c>
      <c r="I57" s="24">
        <f t="shared" si="7"/>
        <v>26.561830808125215</v>
      </c>
    </row>
    <row r="58" spans="1:9" ht="11.25">
      <c r="A58" s="21" t="s">
        <v>50</v>
      </c>
      <c r="B58" s="17">
        <f>Completa!B54</f>
        <v>34770.418999999994</v>
      </c>
      <c r="C58" s="17">
        <f>Completa!C54</f>
        <v>19966.922</v>
      </c>
      <c r="D58" s="17">
        <f t="shared" si="4"/>
        <v>14803.496999999996</v>
      </c>
      <c r="E58" s="17">
        <f>Completa!E54</f>
        <v>6082.161000000001</v>
      </c>
      <c r="F58" s="17">
        <f>Completa!F54</f>
        <v>8605.471000000001</v>
      </c>
      <c r="G58" s="17">
        <f t="shared" si="5"/>
        <v>-2523.3100000000004</v>
      </c>
      <c r="H58" s="24">
        <f t="shared" si="6"/>
        <v>17.492343132246987</v>
      </c>
      <c r="I58" s="24">
        <f t="shared" si="7"/>
        <v>43.098635833805545</v>
      </c>
    </row>
    <row r="59" spans="1:9" ht="11.25">
      <c r="A59" s="21" t="s">
        <v>51</v>
      </c>
      <c r="B59" s="17">
        <f>Completa!B55</f>
        <v>997408.7810000001</v>
      </c>
      <c r="C59" s="17">
        <f>Completa!C55</f>
        <v>585639.2730000003</v>
      </c>
      <c r="D59" s="17">
        <f t="shared" si="4"/>
        <v>411769.5079999998</v>
      </c>
      <c r="E59" s="17">
        <f>Completa!E55</f>
        <v>57316.24700000003</v>
      </c>
      <c r="F59" s="17">
        <f>Completa!F55</f>
        <v>48462.41099999998</v>
      </c>
      <c r="G59" s="17">
        <f t="shared" si="5"/>
        <v>8853.836000000054</v>
      </c>
      <c r="H59" s="24">
        <f t="shared" si="6"/>
        <v>5.746515179316436</v>
      </c>
      <c r="I59" s="24">
        <f t="shared" si="7"/>
        <v>8.275129970663691</v>
      </c>
    </row>
    <row r="60" spans="1:9" ht="11.25">
      <c r="A60" s="21" t="s">
        <v>52</v>
      </c>
      <c r="B60" s="17">
        <f>Completa!B56</f>
        <v>40226.864</v>
      </c>
      <c r="C60" s="17">
        <f>Completa!C56</f>
        <v>35461.367999999995</v>
      </c>
      <c r="D60" s="17">
        <f t="shared" si="4"/>
        <v>4765.4960000000065</v>
      </c>
      <c r="E60" s="17">
        <f>Completa!E56</f>
        <v>152.217</v>
      </c>
      <c r="F60" s="17">
        <f>Completa!F56</f>
        <v>7399.174000000001</v>
      </c>
      <c r="G60" s="17">
        <f t="shared" si="5"/>
        <v>-7246.957000000001</v>
      </c>
      <c r="H60" s="24">
        <f t="shared" si="6"/>
        <v>0.37839638705120043</v>
      </c>
      <c r="I60" s="24">
        <f t="shared" si="7"/>
        <v>20.865449973616364</v>
      </c>
    </row>
    <row r="61" spans="1:9" ht="11.25">
      <c r="A61" s="21" t="s">
        <v>53</v>
      </c>
      <c r="B61" s="17">
        <f>Completa!B57</f>
        <v>2160.733</v>
      </c>
      <c r="C61" s="17">
        <f>Completa!C57</f>
        <v>31198.39</v>
      </c>
      <c r="D61" s="17">
        <f t="shared" si="4"/>
        <v>-29037.657</v>
      </c>
      <c r="E61" s="17">
        <f>Completa!E57</f>
        <v>965.951</v>
      </c>
      <c r="F61" s="17">
        <f>Completa!F57</f>
        <v>3762.718</v>
      </c>
      <c r="G61" s="17">
        <f t="shared" si="5"/>
        <v>-2796.767</v>
      </c>
      <c r="H61" s="24">
        <f t="shared" si="6"/>
        <v>44.7047830527881</v>
      </c>
      <c r="I61" s="24">
        <f t="shared" si="7"/>
        <v>12.060615948451185</v>
      </c>
    </row>
    <row r="62" spans="1:9" ht="11.25">
      <c r="A62" s="21" t="s">
        <v>54</v>
      </c>
      <c r="B62" s="17">
        <f>Completa!B58</f>
        <v>69160.85999999996</v>
      </c>
      <c r="C62" s="17">
        <f>Completa!C58</f>
        <v>96538.18599999997</v>
      </c>
      <c r="D62" s="17">
        <f t="shared" si="4"/>
        <v>-27377.326000000015</v>
      </c>
      <c r="E62" s="17">
        <f>Completa!E58</f>
        <v>62376.01999999999</v>
      </c>
      <c r="F62" s="17">
        <f>Completa!F58</f>
        <v>15769.928000000004</v>
      </c>
      <c r="G62" s="17">
        <f t="shared" si="5"/>
        <v>46606.09199999999</v>
      </c>
      <c r="H62" s="24">
        <f t="shared" si="6"/>
        <v>90.18976918447808</v>
      </c>
      <c r="I62" s="24">
        <f t="shared" si="7"/>
        <v>16.335430209968944</v>
      </c>
    </row>
    <row r="63" spans="1:9" ht="11.25">
      <c r="A63" s="21" t="s">
        <v>55</v>
      </c>
      <c r="B63" s="17">
        <f>Completa!B59</f>
        <v>50033.821</v>
      </c>
      <c r="C63" s="17">
        <f>Completa!C59</f>
        <v>18596.676000000003</v>
      </c>
      <c r="D63" s="17">
        <f t="shared" si="4"/>
        <v>31437.145</v>
      </c>
      <c r="E63" s="17">
        <f>Completa!E59</f>
        <v>11112.634</v>
      </c>
      <c r="F63" s="17">
        <f>Completa!F59</f>
        <v>11569.397</v>
      </c>
      <c r="G63" s="17">
        <f t="shared" si="5"/>
        <v>-456.76300000000083</v>
      </c>
      <c r="H63" s="24">
        <f t="shared" si="6"/>
        <v>22.210244546383933</v>
      </c>
      <c r="I63" s="24">
        <f t="shared" si="7"/>
        <v>62.21217705787851</v>
      </c>
    </row>
    <row r="64" spans="1:9" ht="11.25">
      <c r="A64" s="21" t="s">
        <v>56</v>
      </c>
      <c r="B64" s="17">
        <f>Completa!B60</f>
        <v>11921.107000000002</v>
      </c>
      <c r="C64" s="17">
        <f>Completa!C60</f>
        <v>23751.271</v>
      </c>
      <c r="D64" s="17">
        <f t="shared" si="4"/>
        <v>-11830.163999999999</v>
      </c>
      <c r="E64" s="17">
        <f>Completa!E60</f>
        <v>10413.95</v>
      </c>
      <c r="F64" s="17">
        <f>Completa!F60</f>
        <v>10501.139999999998</v>
      </c>
      <c r="G64" s="17">
        <f t="shared" si="5"/>
        <v>-87.18999999999687</v>
      </c>
      <c r="H64" s="24">
        <f t="shared" si="6"/>
        <v>87.35723955837322</v>
      </c>
      <c r="I64" s="24">
        <f t="shared" si="7"/>
        <v>44.21296022431809</v>
      </c>
    </row>
    <row r="65" spans="1:9" ht="11.25">
      <c r="A65" s="21" t="s">
        <v>57</v>
      </c>
      <c r="B65" s="17">
        <f>Completa!B61</f>
        <v>11212.289</v>
      </c>
      <c r="C65" s="17">
        <f>Completa!C61</f>
        <v>52171.84800000003</v>
      </c>
      <c r="D65" s="17">
        <f t="shared" si="4"/>
        <v>-40959.55900000002</v>
      </c>
      <c r="E65" s="17">
        <f>Completa!E61</f>
        <v>4804.745000000001</v>
      </c>
      <c r="F65" s="17">
        <f>Completa!F61</f>
        <v>11174.005999999998</v>
      </c>
      <c r="G65" s="17">
        <f t="shared" si="5"/>
        <v>-6369.260999999997</v>
      </c>
      <c r="H65" s="24">
        <f t="shared" si="6"/>
        <v>42.85248979936212</v>
      </c>
      <c r="I65" s="24">
        <f t="shared" si="7"/>
        <v>21.41769254560427</v>
      </c>
    </row>
    <row r="66" spans="1:9" ht="11.25">
      <c r="A66" s="21" t="s">
        <v>58</v>
      </c>
      <c r="B66" s="17">
        <f>Completa!B62</f>
        <v>31713.932</v>
      </c>
      <c r="C66" s="17">
        <f>Completa!C62</f>
        <v>54200.278</v>
      </c>
      <c r="D66" s="17">
        <f t="shared" si="4"/>
        <v>-22486.345999999998</v>
      </c>
      <c r="E66" s="17">
        <f>Completa!E62</f>
        <v>10219.864</v>
      </c>
      <c r="F66" s="17">
        <f>Completa!F62</f>
        <v>27322.347999999998</v>
      </c>
      <c r="G66" s="17">
        <f t="shared" si="5"/>
        <v>-17102.483999999997</v>
      </c>
      <c r="H66" s="24">
        <f t="shared" si="6"/>
        <v>32.22515580849451</v>
      </c>
      <c r="I66" s="24">
        <f t="shared" si="7"/>
        <v>50.4099776019599</v>
      </c>
    </row>
    <row r="67" spans="1:9" ht="11.25">
      <c r="A67" s="21" t="s">
        <v>59</v>
      </c>
      <c r="B67" s="17">
        <f>Completa!B63</f>
        <v>27239.417000000005</v>
      </c>
      <c r="C67" s="17">
        <f>Completa!C63</f>
        <v>174967.13999999998</v>
      </c>
      <c r="D67" s="17">
        <f t="shared" si="4"/>
        <v>-147727.72299999997</v>
      </c>
      <c r="E67" s="17">
        <f>Completa!E63</f>
        <v>14564.871000000001</v>
      </c>
      <c r="F67" s="17">
        <f>Completa!F63</f>
        <v>19639.176</v>
      </c>
      <c r="G67" s="17">
        <f t="shared" si="5"/>
        <v>-5074.3049999999985</v>
      </c>
      <c r="H67" s="24">
        <f t="shared" si="6"/>
        <v>53.46983380738287</v>
      </c>
      <c r="I67" s="24">
        <f t="shared" si="7"/>
        <v>11.22449392497357</v>
      </c>
    </row>
    <row r="68" spans="1:9" ht="11.25">
      <c r="A68" s="21" t="s">
        <v>60</v>
      </c>
      <c r="B68" s="17">
        <f>Completa!B64</f>
        <v>59397.95600000002</v>
      </c>
      <c r="C68" s="17">
        <f>Completa!C64</f>
        <v>281186.4450000001</v>
      </c>
      <c r="D68" s="17">
        <f t="shared" si="4"/>
        <v>-221788.48900000012</v>
      </c>
      <c r="E68" s="17">
        <f>Completa!E64</f>
        <v>11797.589000000007</v>
      </c>
      <c r="F68" s="17">
        <f>Completa!F64</f>
        <v>111334.811</v>
      </c>
      <c r="G68" s="17">
        <f t="shared" si="5"/>
        <v>-99537.222</v>
      </c>
      <c r="H68" s="24">
        <f t="shared" si="6"/>
        <v>19.861944407649318</v>
      </c>
      <c r="I68" s="24">
        <f t="shared" si="7"/>
        <v>39.594657914608916</v>
      </c>
    </row>
    <row r="69" spans="1:9" ht="11.25">
      <c r="A69" s="21" t="s">
        <v>61</v>
      </c>
      <c r="B69" s="17">
        <f>Completa!B65</f>
        <v>63984.21899999999</v>
      </c>
      <c r="C69" s="17">
        <f>Completa!C65</f>
        <v>310603.20900000003</v>
      </c>
      <c r="D69" s="17">
        <f t="shared" si="4"/>
        <v>-246618.99000000005</v>
      </c>
      <c r="E69" s="17">
        <f>Completa!E65</f>
        <v>23579.034</v>
      </c>
      <c r="F69" s="17">
        <f>Completa!F65</f>
        <v>98871.92499999996</v>
      </c>
      <c r="G69" s="17">
        <f t="shared" si="5"/>
        <v>-75292.89099999996</v>
      </c>
      <c r="H69" s="24">
        <f t="shared" si="6"/>
        <v>36.851327356203264</v>
      </c>
      <c r="I69" s="24">
        <f t="shared" si="7"/>
        <v>31.832229073975842</v>
      </c>
    </row>
    <row r="70" spans="1:9" ht="11.25">
      <c r="A70" s="21" t="s">
        <v>72</v>
      </c>
      <c r="B70" s="17">
        <f>Completa!B66</f>
        <v>186044.721</v>
      </c>
      <c r="C70" s="17">
        <f>Completa!C66</f>
        <v>76172.121</v>
      </c>
      <c r="D70" s="17">
        <f t="shared" si="4"/>
        <v>109872.59999999999</v>
      </c>
      <c r="E70" s="17">
        <f>Completa!E66</f>
        <v>15162.601</v>
      </c>
      <c r="F70" s="17">
        <f>Completa!F66</f>
        <v>27701.80800000001</v>
      </c>
      <c r="G70" s="17">
        <f t="shared" si="5"/>
        <v>-12539.207000000011</v>
      </c>
      <c r="H70" s="24">
        <f t="shared" si="6"/>
        <v>8.14997647796736</v>
      </c>
      <c r="I70" s="24">
        <f t="shared" si="7"/>
        <v>36.36738433474895</v>
      </c>
    </row>
    <row r="71" spans="1:9" ht="11.25">
      <c r="A71" s="21" t="s">
        <v>62</v>
      </c>
      <c r="B71" s="17">
        <f>Completa!B67</f>
        <v>1404745.261</v>
      </c>
      <c r="C71" s="17">
        <f>Completa!C67</f>
        <v>291264.49899999995</v>
      </c>
      <c r="D71" s="17">
        <f t="shared" si="4"/>
        <v>1113480.762</v>
      </c>
      <c r="E71" s="17">
        <f>Completa!E67</f>
        <v>138482.08299999998</v>
      </c>
      <c r="F71" s="17">
        <f>Completa!F67</f>
        <v>136896.121</v>
      </c>
      <c r="G71" s="17">
        <f t="shared" si="5"/>
        <v>1585.9619999999704</v>
      </c>
      <c r="H71" s="24">
        <f t="shared" si="6"/>
        <v>9.85816338696301</v>
      </c>
      <c r="I71" s="24">
        <f t="shared" si="7"/>
        <v>47.000620216334724</v>
      </c>
    </row>
    <row r="72" spans="1:9" ht="11.25">
      <c r="A72" s="21" t="s">
        <v>63</v>
      </c>
      <c r="B72" s="17">
        <f>Completa!B68</f>
        <v>1908.5270000000005</v>
      </c>
      <c r="C72" s="17">
        <f>Completa!C68</f>
        <v>18165.717</v>
      </c>
      <c r="D72" s="17">
        <f t="shared" si="4"/>
        <v>-16257.19</v>
      </c>
      <c r="E72" s="17">
        <f>Completa!E68</f>
        <v>1398.3830000000005</v>
      </c>
      <c r="F72" s="17">
        <f>Completa!F68</f>
        <v>7899.207</v>
      </c>
      <c r="G72" s="17">
        <f t="shared" si="5"/>
        <v>-6500.824</v>
      </c>
      <c r="H72" s="24">
        <f t="shared" si="6"/>
        <v>73.27027597723271</v>
      </c>
      <c r="I72" s="24">
        <f t="shared" si="7"/>
        <v>43.484146538229126</v>
      </c>
    </row>
    <row r="73" spans="1:9" ht="11.25">
      <c r="A73" s="21" t="s">
        <v>64</v>
      </c>
      <c r="B73" s="17">
        <f>Completa!B69</f>
        <v>0.061</v>
      </c>
      <c r="C73" s="17">
        <f>Completa!C69</f>
        <v>535.921</v>
      </c>
      <c r="D73" s="17">
        <f t="shared" si="4"/>
        <v>-535.86</v>
      </c>
      <c r="E73" s="17">
        <f>Completa!E69</f>
        <v>0</v>
      </c>
      <c r="F73" s="17">
        <f>Completa!F69</f>
        <v>167.638</v>
      </c>
      <c r="G73" s="17">
        <f t="shared" si="5"/>
        <v>-167.638</v>
      </c>
      <c r="H73" s="24">
        <f t="shared" si="6"/>
        <v>0</v>
      </c>
      <c r="I73" s="24">
        <f t="shared" si="7"/>
        <v>31.28035661972567</v>
      </c>
    </row>
    <row r="74" spans="1:9" ht="11.25">
      <c r="A74" s="20" t="s">
        <v>65</v>
      </c>
      <c r="B74" s="17">
        <f>Completa!B70</f>
        <v>29999.943</v>
      </c>
      <c r="C74" s="17">
        <f>Completa!C70</f>
        <v>42366.068</v>
      </c>
      <c r="D74" s="17">
        <f t="shared" si="4"/>
        <v>-12366.125</v>
      </c>
      <c r="E74" s="17">
        <f>Completa!E70</f>
        <v>21568.584</v>
      </c>
      <c r="F74" s="17">
        <f>Completa!F70</f>
        <v>14433.384999999998</v>
      </c>
      <c r="G74" s="17">
        <f t="shared" si="5"/>
        <v>7135.1990000000005</v>
      </c>
      <c r="H74" s="24">
        <f t="shared" si="6"/>
        <v>71.89541660129154</v>
      </c>
      <c r="I74" s="24">
        <f t="shared" si="7"/>
        <v>34.06826661374381</v>
      </c>
    </row>
    <row r="75" spans="1:9" ht="11.25">
      <c r="A75" s="21" t="s">
        <v>66</v>
      </c>
      <c r="B75" s="17">
        <f>Completa!B71</f>
        <v>43.384</v>
      </c>
      <c r="C75" s="17">
        <f>Completa!C71</f>
        <v>360.14099999999996</v>
      </c>
      <c r="D75" s="17">
        <f t="shared" si="4"/>
        <v>-316.75699999999995</v>
      </c>
      <c r="E75" s="17">
        <f>Completa!E71</f>
        <v>43.384</v>
      </c>
      <c r="F75" s="17">
        <f>Completa!F71</f>
        <v>235.858</v>
      </c>
      <c r="G75" s="17">
        <f t="shared" si="5"/>
        <v>-192.474</v>
      </c>
      <c r="H75" s="24">
        <f t="shared" si="6"/>
        <v>100</v>
      </c>
      <c r="I75" s="24">
        <f t="shared" si="7"/>
        <v>65.49046068067786</v>
      </c>
    </row>
    <row r="76" spans="1:9" ht="11.25">
      <c r="A76" s="21" t="s">
        <v>67</v>
      </c>
      <c r="B76" s="17">
        <f>Completa!B72</f>
        <v>0</v>
      </c>
      <c r="C76" s="17">
        <f>Completa!C72</f>
        <v>18.364</v>
      </c>
      <c r="D76" s="17">
        <f t="shared" si="4"/>
        <v>-18.364</v>
      </c>
      <c r="E76" s="17">
        <f>Completa!E72</f>
        <v>0</v>
      </c>
      <c r="F76" s="17">
        <f>Completa!F72</f>
        <v>7.741</v>
      </c>
      <c r="G76" s="17">
        <f t="shared" si="5"/>
        <v>-7.741</v>
      </c>
      <c r="H76" s="24" t="str">
        <f t="shared" si="6"/>
        <v>...</v>
      </c>
      <c r="I76" s="24">
        <f t="shared" si="7"/>
        <v>42.15312568067959</v>
      </c>
    </row>
    <row r="77" spans="1:9" ht="11.25">
      <c r="A77" s="21" t="s">
        <v>68</v>
      </c>
      <c r="B77" s="17">
        <f>Completa!B73</f>
        <v>6202.655000000001</v>
      </c>
      <c r="C77" s="17">
        <f>Completa!C73</f>
        <v>9233.537</v>
      </c>
      <c r="D77" s="17">
        <f t="shared" si="4"/>
        <v>-3030.8819999999996</v>
      </c>
      <c r="E77" s="17">
        <f>Completa!E73</f>
        <v>1894.3890000000001</v>
      </c>
      <c r="F77" s="17">
        <f>Completa!F73</f>
        <v>3863.267</v>
      </c>
      <c r="G77" s="17">
        <f t="shared" si="5"/>
        <v>-1968.8779999999997</v>
      </c>
      <c r="H77" s="24">
        <f t="shared" si="6"/>
        <v>30.54158259648489</v>
      </c>
      <c r="I77" s="24">
        <f t="shared" si="7"/>
        <v>41.839513937075246</v>
      </c>
    </row>
    <row r="78" spans="1:9" ht="11.25">
      <c r="A78" s="20" t="s">
        <v>69</v>
      </c>
      <c r="B78" s="17">
        <f>Completa!B74</f>
        <v>1267856.9809999997</v>
      </c>
      <c r="C78" s="17">
        <f>Completa!C74</f>
        <v>2238590.5490000006</v>
      </c>
      <c r="D78" s="17">
        <f t="shared" si="4"/>
        <v>-970733.5680000009</v>
      </c>
      <c r="E78" s="17">
        <f>Completa!E74</f>
        <v>580488.057</v>
      </c>
      <c r="F78" s="17">
        <f>Completa!F74</f>
        <v>890568.6660000002</v>
      </c>
      <c r="G78" s="17">
        <f t="shared" si="5"/>
        <v>-310080.6090000002</v>
      </c>
      <c r="H78" s="24">
        <f t="shared" si="6"/>
        <v>45.784979354859914</v>
      </c>
      <c r="I78" s="24">
        <f t="shared" si="7"/>
        <v>39.782561683637304</v>
      </c>
    </row>
    <row r="79" spans="1:9" ht="11.25">
      <c r="A79" s="21" t="s">
        <v>73</v>
      </c>
      <c r="B79" s="17">
        <f>Completa!B75</f>
        <v>541629.8770000002</v>
      </c>
      <c r="C79" s="17">
        <f>Completa!C75</f>
        <v>198872.42300000004</v>
      </c>
      <c r="D79" s="17">
        <f t="shared" si="4"/>
        <v>342757.45400000014</v>
      </c>
      <c r="E79" s="17">
        <f>Completa!E75</f>
        <v>69143.747</v>
      </c>
      <c r="F79" s="17">
        <f>Completa!F75</f>
        <v>28345.834</v>
      </c>
      <c r="G79" s="17">
        <f t="shared" si="5"/>
        <v>40797.913</v>
      </c>
      <c r="H79" s="24">
        <f t="shared" si="6"/>
        <v>12.765866495950329</v>
      </c>
      <c r="I79" s="24">
        <f t="shared" si="7"/>
        <v>14.253275327167907</v>
      </c>
    </row>
    <row r="80" spans="1:9" ht="11.25">
      <c r="A80" s="21" t="s">
        <v>74</v>
      </c>
      <c r="B80" s="17">
        <f>Completa!B76</f>
        <v>0</v>
      </c>
      <c r="C80" s="17">
        <f>Completa!C76</f>
        <v>41</v>
      </c>
      <c r="D80" s="17">
        <f t="shared" si="4"/>
        <v>-41</v>
      </c>
      <c r="E80" s="17">
        <f>Completa!E76</f>
        <v>0</v>
      </c>
      <c r="F80" s="17">
        <f>Completa!F76</f>
        <v>41</v>
      </c>
      <c r="G80" s="17">
        <f t="shared" si="5"/>
        <v>-41</v>
      </c>
      <c r="H80" s="24" t="str">
        <f t="shared" si="6"/>
        <v>...</v>
      </c>
      <c r="I80" s="24">
        <f t="shared" si="7"/>
        <v>100</v>
      </c>
    </row>
    <row r="81" spans="1:9" ht="11.25">
      <c r="A81" s="20" t="s">
        <v>90</v>
      </c>
      <c r="B81" s="17">
        <f>Completa!B77</f>
        <v>279.531</v>
      </c>
      <c r="C81" s="17">
        <f>Completa!C77</f>
        <v>2812.3540000000003</v>
      </c>
      <c r="D81" s="17">
        <f t="shared" si="4"/>
        <v>-2532.8230000000003</v>
      </c>
      <c r="E81" s="17">
        <f>Completa!E77</f>
        <v>276.531</v>
      </c>
      <c r="F81" s="17">
        <f>Completa!F77</f>
        <v>1255.007</v>
      </c>
      <c r="G81" s="17">
        <f t="shared" si="5"/>
        <v>-978.4760000000001</v>
      </c>
      <c r="H81" s="24">
        <f t="shared" si="6"/>
        <v>98.92677377464396</v>
      </c>
      <c r="I81" s="24">
        <f t="shared" si="7"/>
        <v>44.62478763342026</v>
      </c>
    </row>
    <row r="82" spans="1:9" ht="11.25">
      <c r="A82" s="20" t="s">
        <v>87</v>
      </c>
      <c r="B82" s="17">
        <f>Completa!B78</f>
        <v>614923.9949999999</v>
      </c>
      <c r="C82" s="17">
        <f>Completa!C78</f>
        <v>50061.934</v>
      </c>
      <c r="D82" s="17">
        <f t="shared" si="4"/>
        <v>564862.0609999999</v>
      </c>
      <c r="E82" s="17">
        <f>Completa!E78</f>
        <v>65958.73400000001</v>
      </c>
      <c r="F82" s="17">
        <f>Completa!F78</f>
        <v>27272.199</v>
      </c>
      <c r="G82" s="17">
        <f t="shared" si="5"/>
        <v>38686.53500000001</v>
      </c>
      <c r="H82" s="24">
        <f t="shared" si="6"/>
        <v>10.726323014928052</v>
      </c>
      <c r="I82" s="24">
        <f t="shared" si="7"/>
        <v>54.47691853055458</v>
      </c>
    </row>
    <row r="83" spans="1:9" ht="11.25">
      <c r="A83" s="21" t="s">
        <v>75</v>
      </c>
      <c r="B83" s="17">
        <f>Completa!B79</f>
        <v>1786.714</v>
      </c>
      <c r="C83" s="17">
        <f>Completa!C79</f>
        <v>1074.176</v>
      </c>
      <c r="D83" s="17">
        <f t="shared" si="4"/>
        <v>712.538</v>
      </c>
      <c r="E83" s="17">
        <f>Completa!E79</f>
        <v>1.313</v>
      </c>
      <c r="F83" s="17">
        <f>Completa!F79</f>
        <v>527.232</v>
      </c>
      <c r="G83" s="17">
        <f t="shared" si="5"/>
        <v>-525.919</v>
      </c>
      <c r="H83" s="24">
        <f t="shared" si="6"/>
        <v>0.07348685911679205</v>
      </c>
      <c r="I83" s="24">
        <f t="shared" si="7"/>
        <v>49.08245948522402</v>
      </c>
    </row>
    <row r="84" spans="1:9" ht="11.25">
      <c r="A84" s="21" t="s">
        <v>70</v>
      </c>
      <c r="B84" s="17">
        <f>Completa!B80</f>
        <v>1969.103</v>
      </c>
      <c r="C84" s="17">
        <f>Completa!C80</f>
        <v>11276.918</v>
      </c>
      <c r="D84" s="17">
        <f t="shared" si="4"/>
        <v>-9307.814999999999</v>
      </c>
      <c r="E84" s="17">
        <f>Completa!E80</f>
        <v>781.047</v>
      </c>
      <c r="F84" s="17">
        <f>Completa!F80</f>
        <v>921.4149999999998</v>
      </c>
      <c r="G84" s="17">
        <f t="shared" si="5"/>
        <v>-140.36799999999982</v>
      </c>
      <c r="H84" s="25">
        <f t="shared" si="6"/>
        <v>39.6651165530701</v>
      </c>
      <c r="I84" s="25">
        <f t="shared" si="7"/>
        <v>8.170805179216519</v>
      </c>
    </row>
    <row r="85" spans="1:9" ht="12" thickBot="1">
      <c r="A85" s="22" t="s">
        <v>77</v>
      </c>
      <c r="B85" s="23">
        <f>Completa!B83</f>
        <v>79954995</v>
      </c>
      <c r="C85" s="23">
        <f>Completa!C83</f>
        <v>23732298</v>
      </c>
      <c r="D85" s="23">
        <f>Completa!D83</f>
        <v>56222697</v>
      </c>
      <c r="E85" s="23">
        <f>Completa!E83</f>
        <v>20195147</v>
      </c>
      <c r="F85" s="23">
        <f>Completa!F83</f>
        <v>8061592</v>
      </c>
      <c r="G85" s="23">
        <f>Completa!G83</f>
        <v>12133555</v>
      </c>
      <c r="H85" s="15">
        <f>IF(B85&gt;0,E85/B85*100,"...")</f>
        <v>25.25814303409061</v>
      </c>
      <c r="I85" s="15">
        <f>IF(C85&gt;0,F85/C85*100,"...")</f>
        <v>33.968863866449006</v>
      </c>
    </row>
    <row r="87" ht="12.75">
      <c r="A87" s="29" t="s">
        <v>80</v>
      </c>
    </row>
  </sheetData>
  <printOptions/>
  <pageMargins left="0.75" right="0.75" top="1" bottom="1" header="0.492125985" footer="0.492125985"/>
  <pageSetup horizontalDpi="600" verticalDpi="600" orientation="landscape" paperSize="9" scale="74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I84"/>
  <sheetViews>
    <sheetView workbookViewId="0" topLeftCell="A55">
      <selection activeCell="E71" sqref="E71"/>
    </sheetView>
  </sheetViews>
  <sheetFormatPr defaultColWidth="9.140625" defaultRowHeight="12.75"/>
  <cols>
    <col min="1" max="1" width="28.140625" style="41" customWidth="1"/>
    <col min="2" max="2" width="10.8515625" style="2" customWidth="1"/>
    <col min="3" max="3" width="11.00390625" style="2" customWidth="1"/>
    <col min="4" max="4" width="8.7109375" style="2" customWidth="1"/>
    <col min="5" max="5" width="10.8515625" style="2" customWidth="1"/>
    <col min="6" max="6" width="11.00390625" style="2" customWidth="1"/>
    <col min="7" max="7" width="8.28125" style="2" customWidth="1"/>
    <col min="8" max="8" width="6.00390625" style="3" customWidth="1"/>
    <col min="9" max="9" width="6.140625" style="3" customWidth="1"/>
    <col min="10" max="16384" width="9.140625" style="4" customWidth="1"/>
  </cols>
  <sheetData>
    <row r="1" ht="11.25">
      <c r="A1" s="30" t="s">
        <v>84</v>
      </c>
    </row>
    <row r="3" spans="1:9" ht="12" thickBot="1">
      <c r="A3" s="31"/>
      <c r="B3" s="6"/>
      <c r="C3" s="6"/>
      <c r="D3" s="6" t="s">
        <v>9</v>
      </c>
      <c r="E3" s="6"/>
      <c r="F3" s="6"/>
      <c r="G3" s="6"/>
      <c r="H3" s="4"/>
      <c r="I3" s="26" t="s">
        <v>8</v>
      </c>
    </row>
    <row r="4" spans="1:9" ht="11.25">
      <c r="A4" s="32" t="s">
        <v>10</v>
      </c>
      <c r="B4" s="8"/>
      <c r="C4" s="9" t="s">
        <v>0</v>
      </c>
      <c r="D4" s="8"/>
      <c r="E4" s="8"/>
      <c r="F4" s="8" t="s">
        <v>4</v>
      </c>
      <c r="G4" s="8"/>
      <c r="H4" s="10" t="s">
        <v>5</v>
      </c>
      <c r="I4" s="11"/>
    </row>
    <row r="5" spans="1:9" ht="12" thickBot="1">
      <c r="A5" s="33"/>
      <c r="B5" s="17" t="str">
        <f>'[1]TCAP'!F1</f>
        <v>brxT410v</v>
      </c>
      <c r="C5" s="17" t="str">
        <f>'[1]TCAP'!G1</f>
        <v>brmT410v</v>
      </c>
      <c r="D5" s="14" t="s">
        <v>3</v>
      </c>
      <c r="E5" s="17" t="str">
        <f>'[1]TCAP'!J1</f>
        <v>spxT410v</v>
      </c>
      <c r="F5" s="17" t="str">
        <f>'[1]TCAP'!I1</f>
        <v>spmT409v</v>
      </c>
      <c r="G5" s="14" t="s">
        <v>3</v>
      </c>
      <c r="H5" s="15" t="s">
        <v>7</v>
      </c>
      <c r="I5" s="15" t="s">
        <v>6</v>
      </c>
    </row>
    <row r="6" spans="1:9" ht="11.25">
      <c r="A6" s="34">
        <v>1</v>
      </c>
      <c r="B6" s="17">
        <f>'[1]TCAP'!F2</f>
        <v>697277.863</v>
      </c>
      <c r="C6" s="17">
        <f>'[1]TCAP'!G2</f>
        <v>13018.315</v>
      </c>
      <c r="D6" s="17">
        <f>B6-C6</f>
        <v>684259.5480000001</v>
      </c>
      <c r="E6" s="17">
        <f>'[1]TCAP'!J2</f>
        <v>29995.688</v>
      </c>
      <c r="F6" s="17">
        <f>'[1]TCAP'!K2</f>
        <v>1678.1740000000002</v>
      </c>
      <c r="G6" s="17">
        <f>E6-F6</f>
        <v>28317.514</v>
      </c>
      <c r="H6" s="24">
        <f>E6/B6*100</f>
        <v>4.301827089554397</v>
      </c>
      <c r="I6" s="24">
        <f>F6/C6*100</f>
        <v>12.8908695172916</v>
      </c>
    </row>
    <row r="7" spans="1:9" ht="11.25">
      <c r="A7" s="34">
        <v>2</v>
      </c>
      <c r="B7" s="17">
        <f>'[1]TCAP'!F3</f>
        <v>11878430.662000004</v>
      </c>
      <c r="C7" s="17">
        <f>'[1]TCAP'!G3</f>
        <v>210410.32400000002</v>
      </c>
      <c r="D7" s="17">
        <f aca="true" t="shared" si="0" ref="D7:D70">B7-C7</f>
        <v>11668020.338000003</v>
      </c>
      <c r="E7" s="17">
        <f>'[1]TCAP'!J3</f>
        <v>1907625.2449999996</v>
      </c>
      <c r="F7" s="17">
        <f>'[1]TCAP'!K3</f>
        <v>44126.91400000001</v>
      </c>
      <c r="G7" s="17">
        <f aca="true" t="shared" si="1" ref="G7:G70">E7-F7</f>
        <v>1863498.3309999995</v>
      </c>
      <c r="H7" s="24">
        <f aca="true" t="shared" si="2" ref="H7:H70">E7/B7*100</f>
        <v>16.059573013315948</v>
      </c>
      <c r="I7" s="24">
        <f aca="true" t="shared" si="3" ref="I7:I70">F7/C7*100</f>
        <v>20.971838815285512</v>
      </c>
    </row>
    <row r="8" spans="1:9" ht="11.25">
      <c r="A8" s="34">
        <v>3</v>
      </c>
      <c r="B8" s="17">
        <f>'[1]TCAP'!F4</f>
        <v>199374.16299999997</v>
      </c>
      <c r="C8" s="17">
        <f>'[1]TCAP'!G4</f>
        <v>956543.9490000003</v>
      </c>
      <c r="D8" s="17">
        <f t="shared" si="0"/>
        <v>-757169.7860000003</v>
      </c>
      <c r="E8" s="17">
        <f>'[1]TCAP'!J4</f>
        <v>5605.6</v>
      </c>
      <c r="F8" s="17">
        <f>'[1]TCAP'!K4</f>
        <v>469041.0450000001</v>
      </c>
      <c r="G8" s="17">
        <f t="shared" si="1"/>
        <v>-463435.4450000001</v>
      </c>
      <c r="H8" s="24">
        <f t="shared" si="2"/>
        <v>2.8115980103199236</v>
      </c>
      <c r="I8" s="24">
        <f t="shared" si="3"/>
        <v>49.03497068695586</v>
      </c>
    </row>
    <row r="9" spans="1:9" ht="11.25">
      <c r="A9" s="35">
        <v>4</v>
      </c>
      <c r="B9" s="17">
        <f>'[1]TCAP'!F5</f>
        <v>301513.874</v>
      </c>
      <c r="C9" s="17">
        <f>'[1]TCAP'!G5</f>
        <v>347599.951</v>
      </c>
      <c r="D9" s="17">
        <f t="shared" si="0"/>
        <v>-46086.07699999999</v>
      </c>
      <c r="E9" s="17">
        <f>'[1]TCAP'!J5</f>
        <v>126081.98200000002</v>
      </c>
      <c r="F9" s="17">
        <f>'[1]TCAP'!K5</f>
        <v>164346.544</v>
      </c>
      <c r="G9" s="17">
        <f t="shared" si="1"/>
        <v>-38264.561999999976</v>
      </c>
      <c r="H9" s="24">
        <f t="shared" si="2"/>
        <v>41.81631190875151</v>
      </c>
      <c r="I9" s="24">
        <f t="shared" si="3"/>
        <v>47.28037030131802</v>
      </c>
    </row>
    <row r="10" spans="1:9" ht="11.25">
      <c r="A10" s="35">
        <v>5</v>
      </c>
      <c r="B10" s="17">
        <f>'[1]TCAP'!F6</f>
        <v>449689.137</v>
      </c>
      <c r="C10" s="17">
        <f>'[1]TCAP'!G6</f>
        <v>145947.50400000004</v>
      </c>
      <c r="D10" s="17">
        <f t="shared" si="0"/>
        <v>303741.6329999999</v>
      </c>
      <c r="E10" s="17">
        <f>'[1]TCAP'!J6</f>
        <v>179235.47100000002</v>
      </c>
      <c r="F10" s="17">
        <f>'[1]TCAP'!K6</f>
        <v>43981.844000000005</v>
      </c>
      <c r="G10" s="17">
        <f t="shared" si="1"/>
        <v>135253.627</v>
      </c>
      <c r="H10" s="24">
        <f t="shared" si="2"/>
        <v>39.85763858912163</v>
      </c>
      <c r="I10" s="24">
        <f t="shared" si="3"/>
        <v>30.135386213936204</v>
      </c>
    </row>
    <row r="11" spans="1:9" ht="11.25">
      <c r="A11" s="34">
        <v>6</v>
      </c>
      <c r="B11" s="17">
        <f>'[1]TCAP'!F7</f>
        <v>28753.899999999998</v>
      </c>
      <c r="C11" s="17">
        <f>'[1]TCAP'!G7</f>
        <v>25815.934999999998</v>
      </c>
      <c r="D11" s="17">
        <f t="shared" si="0"/>
        <v>2937.965</v>
      </c>
      <c r="E11" s="17">
        <f>'[1]TCAP'!J7</f>
        <v>19206.578999999994</v>
      </c>
      <c r="F11" s="17">
        <f>'[1]TCAP'!K7</f>
        <v>8736.675999999998</v>
      </c>
      <c r="G11" s="17">
        <f t="shared" si="1"/>
        <v>10469.902999999997</v>
      </c>
      <c r="H11" s="24">
        <f t="shared" si="2"/>
        <v>66.79643109282566</v>
      </c>
      <c r="I11" s="24">
        <f t="shared" si="3"/>
        <v>33.842183132239825</v>
      </c>
    </row>
    <row r="12" spans="1:9" ht="11.25">
      <c r="A12" s="35">
        <v>7</v>
      </c>
      <c r="B12" s="17">
        <f>'[1]TCAP'!F8</f>
        <v>19126.22</v>
      </c>
      <c r="C12" s="17">
        <f>'[1]TCAP'!G8</f>
        <v>620790.871</v>
      </c>
      <c r="D12" s="17">
        <f t="shared" si="0"/>
        <v>-601664.6510000001</v>
      </c>
      <c r="E12" s="17">
        <f>'[1]TCAP'!J8</f>
        <v>8096.735999999999</v>
      </c>
      <c r="F12" s="17">
        <f>'[1]TCAP'!K8</f>
        <v>132976.25299999997</v>
      </c>
      <c r="G12" s="17">
        <f t="shared" si="1"/>
        <v>-124879.51699999996</v>
      </c>
      <c r="H12" s="24">
        <f t="shared" si="2"/>
        <v>42.3331740406625</v>
      </c>
      <c r="I12" s="24">
        <f t="shared" si="3"/>
        <v>21.420458839189337</v>
      </c>
    </row>
    <row r="13" spans="1:9" ht="11.25">
      <c r="A13" s="34">
        <v>8</v>
      </c>
      <c r="B13" s="17">
        <f>'[1]TCAP'!F9</f>
        <v>875201.2120000002</v>
      </c>
      <c r="C13" s="17">
        <f>'[1]TCAP'!G9</f>
        <v>562601.6909999996</v>
      </c>
      <c r="D13" s="17">
        <f t="shared" si="0"/>
        <v>312599.52100000053</v>
      </c>
      <c r="E13" s="17">
        <f>'[1]TCAP'!J9</f>
        <v>82362.23300000001</v>
      </c>
      <c r="F13" s="17">
        <f>'[1]TCAP'!K9</f>
        <v>236207.38600000003</v>
      </c>
      <c r="G13" s="17">
        <f t="shared" si="1"/>
        <v>-153845.15300000002</v>
      </c>
      <c r="H13" s="24">
        <f t="shared" si="2"/>
        <v>9.41066258486854</v>
      </c>
      <c r="I13" s="24">
        <f t="shared" si="3"/>
        <v>41.98483399154948</v>
      </c>
    </row>
    <row r="14" spans="1:9" ht="11.25">
      <c r="A14" s="34">
        <v>9</v>
      </c>
      <c r="B14" s="17">
        <f>'[1]TCAP'!F10</f>
        <v>5398681.736000001</v>
      </c>
      <c r="C14" s="17">
        <f>'[1]TCAP'!G10</f>
        <v>55812.716000000015</v>
      </c>
      <c r="D14" s="17">
        <f t="shared" si="0"/>
        <v>5342869.020000001</v>
      </c>
      <c r="E14" s="17">
        <f>'[1]TCAP'!J10</f>
        <v>506469.121</v>
      </c>
      <c r="F14" s="17">
        <f>'[1]TCAP'!K10</f>
        <v>38111.25300000001</v>
      </c>
      <c r="G14" s="17">
        <f t="shared" si="1"/>
        <v>468357.86799999996</v>
      </c>
      <c r="H14" s="24">
        <f t="shared" si="2"/>
        <v>9.381347998766339</v>
      </c>
      <c r="I14" s="24">
        <f t="shared" si="3"/>
        <v>68.28417559897999</v>
      </c>
    </row>
    <row r="15" spans="1:9" ht="11.25">
      <c r="A15" s="34">
        <v>10</v>
      </c>
      <c r="B15" s="17">
        <f>'[1]TCAP'!F11</f>
        <v>2606444.581</v>
      </c>
      <c r="C15" s="17">
        <f>'[1]TCAP'!G11</f>
        <v>2061514.296</v>
      </c>
      <c r="D15" s="17">
        <f t="shared" si="0"/>
        <v>544930.2849999997</v>
      </c>
      <c r="E15" s="17">
        <f>'[1]TCAP'!J11</f>
        <v>42925.554000000004</v>
      </c>
      <c r="F15" s="17">
        <f>'[1]TCAP'!K11</f>
        <v>519492.38</v>
      </c>
      <c r="G15" s="17">
        <f t="shared" si="1"/>
        <v>-476566.826</v>
      </c>
      <c r="H15" s="24">
        <f t="shared" si="2"/>
        <v>1.6469006980969838</v>
      </c>
      <c r="I15" s="24">
        <f t="shared" si="3"/>
        <v>25.199552630218573</v>
      </c>
    </row>
    <row r="16" spans="1:9" ht="11.25">
      <c r="A16" s="35">
        <v>11</v>
      </c>
      <c r="B16" s="17">
        <f>'[1]TCAP'!F12</f>
        <v>51348.82199999999</v>
      </c>
      <c r="C16" s="17">
        <f>'[1]TCAP'!G12</f>
        <v>723258.377</v>
      </c>
      <c r="D16" s="17">
        <f t="shared" si="0"/>
        <v>-671909.5549999999</v>
      </c>
      <c r="E16" s="17">
        <f>'[1]TCAP'!J12</f>
        <v>3624.6510000000003</v>
      </c>
      <c r="F16" s="17">
        <f>'[1]TCAP'!K12</f>
        <v>77639.283</v>
      </c>
      <c r="G16" s="17">
        <f t="shared" si="1"/>
        <v>-74014.632</v>
      </c>
      <c r="H16" s="24">
        <f t="shared" si="2"/>
        <v>7.058878585374365</v>
      </c>
      <c r="I16" s="24">
        <f t="shared" si="3"/>
        <v>10.73465382067742</v>
      </c>
    </row>
    <row r="17" spans="1:9" ht="11.25">
      <c r="A17" s="35">
        <v>12</v>
      </c>
      <c r="B17" s="17">
        <f>'[1]TCAP'!F13</f>
        <v>11177845.756000001</v>
      </c>
      <c r="C17" s="17">
        <f>'[1]TCAP'!G13</f>
        <v>180643.47000000003</v>
      </c>
      <c r="D17" s="17">
        <f t="shared" si="0"/>
        <v>10997202.286</v>
      </c>
      <c r="E17" s="17">
        <f>'[1]TCAP'!J13</f>
        <v>383528.985</v>
      </c>
      <c r="F17" s="17">
        <f>'[1]TCAP'!K13</f>
        <v>70543.302</v>
      </c>
      <c r="G17" s="17">
        <f t="shared" si="1"/>
        <v>312985.68299999996</v>
      </c>
      <c r="H17" s="24">
        <f t="shared" si="2"/>
        <v>3.431152955336951</v>
      </c>
      <c r="I17" s="24">
        <f t="shared" si="3"/>
        <v>39.051122080416185</v>
      </c>
    </row>
    <row r="18" spans="1:9" ht="11.25">
      <c r="A18" s="34">
        <v>13</v>
      </c>
      <c r="B18" s="17">
        <f>'[1]TCAP'!F14</f>
        <v>79109.18200000002</v>
      </c>
      <c r="C18" s="17">
        <f>'[1]TCAP'!G14</f>
        <v>95326.24600000001</v>
      </c>
      <c r="D18" s="17">
        <f t="shared" si="0"/>
        <v>-16217.063999999998</v>
      </c>
      <c r="E18" s="17">
        <f>'[1]TCAP'!J14</f>
        <v>56276.43199999999</v>
      </c>
      <c r="F18" s="17">
        <f>'[1]TCAP'!K14</f>
        <v>47189.99</v>
      </c>
      <c r="G18" s="17">
        <f t="shared" si="1"/>
        <v>9086.441999999995</v>
      </c>
      <c r="H18" s="24">
        <f t="shared" si="2"/>
        <v>71.13767400603382</v>
      </c>
      <c r="I18" s="24">
        <f t="shared" si="3"/>
        <v>49.50366974484655</v>
      </c>
    </row>
    <row r="19" spans="1:9" ht="11.25">
      <c r="A19" s="35">
        <v>14</v>
      </c>
      <c r="B19" s="17">
        <f>'[1]TCAP'!F15</f>
        <v>13382.669</v>
      </c>
      <c r="C19" s="17">
        <f>'[1]TCAP'!G15</f>
        <v>3273.246</v>
      </c>
      <c r="D19" s="17">
        <f t="shared" si="0"/>
        <v>10109.422999999999</v>
      </c>
      <c r="E19" s="17">
        <f>'[1]TCAP'!J15</f>
        <v>7993.860000000001</v>
      </c>
      <c r="F19" s="17">
        <f>'[1]TCAP'!K15</f>
        <v>1345.087</v>
      </c>
      <c r="G19" s="17">
        <f t="shared" si="1"/>
        <v>6648.773000000001</v>
      </c>
      <c r="H19" s="24">
        <f t="shared" si="2"/>
        <v>59.73292771419513</v>
      </c>
      <c r="I19" s="24">
        <f t="shared" si="3"/>
        <v>41.09336725684534</v>
      </c>
    </row>
    <row r="20" spans="1:9" ht="11.25">
      <c r="A20" s="35">
        <v>15</v>
      </c>
      <c r="B20" s="17">
        <f>'[1]TCAP'!F16</f>
        <v>1661416.789</v>
      </c>
      <c r="C20" s="17">
        <f>'[1]TCAP'!G16</f>
        <v>745706.5599999998</v>
      </c>
      <c r="D20" s="17">
        <f t="shared" si="0"/>
        <v>915710.2290000003</v>
      </c>
      <c r="E20" s="17">
        <f>'[1]TCAP'!J16</f>
        <v>115865.313</v>
      </c>
      <c r="F20" s="17">
        <f>'[1]TCAP'!K16</f>
        <v>346615.1359999998</v>
      </c>
      <c r="G20" s="17">
        <f t="shared" si="1"/>
        <v>-230749.82299999983</v>
      </c>
      <c r="H20" s="24">
        <f t="shared" si="2"/>
        <v>6.973886009045259</v>
      </c>
      <c r="I20" s="24">
        <f t="shared" si="3"/>
        <v>46.48143848969223</v>
      </c>
    </row>
    <row r="21" spans="1:9" ht="11.25">
      <c r="A21" s="35">
        <v>16</v>
      </c>
      <c r="B21" s="17">
        <f>'[1]TCAP'!F17</f>
        <v>1466652.9129999997</v>
      </c>
      <c r="C21" s="17">
        <f>'[1]TCAP'!G17</f>
        <v>49264.95399999999</v>
      </c>
      <c r="D21" s="17">
        <f t="shared" si="0"/>
        <v>1417387.9589999998</v>
      </c>
      <c r="E21" s="17">
        <f>'[1]TCAP'!J17</f>
        <v>404804.90400000004</v>
      </c>
      <c r="F21" s="17">
        <f>'[1]TCAP'!K17</f>
        <v>13670.311000000002</v>
      </c>
      <c r="G21" s="17">
        <f t="shared" si="1"/>
        <v>391134.59300000005</v>
      </c>
      <c r="H21" s="24">
        <f t="shared" si="2"/>
        <v>27.600593188198996</v>
      </c>
      <c r="I21" s="24">
        <f t="shared" si="3"/>
        <v>27.748551231774222</v>
      </c>
    </row>
    <row r="22" spans="1:9" ht="11.25">
      <c r="A22" s="34">
        <v>17</v>
      </c>
      <c r="B22" s="17">
        <f>'[1]TCAP'!F18</f>
        <v>12954730.929999998</v>
      </c>
      <c r="C22" s="17">
        <f>'[1]TCAP'!G18</f>
        <v>61520.63600000001</v>
      </c>
      <c r="D22" s="17">
        <f t="shared" si="0"/>
        <v>12893210.293999998</v>
      </c>
      <c r="E22" s="17">
        <f>'[1]TCAP'!J18</f>
        <v>8723748.152000004</v>
      </c>
      <c r="F22" s="17">
        <f>'[1]TCAP'!K18</f>
        <v>49601.334</v>
      </c>
      <c r="G22" s="17">
        <f t="shared" si="1"/>
        <v>8674146.818000004</v>
      </c>
      <c r="H22" s="24">
        <f t="shared" si="2"/>
        <v>67.34024966738545</v>
      </c>
      <c r="I22" s="24">
        <f t="shared" si="3"/>
        <v>80.62552214187122</v>
      </c>
    </row>
    <row r="23" spans="1:9" ht="11.25">
      <c r="A23" s="34">
        <v>18</v>
      </c>
      <c r="B23" s="17">
        <f>'[1]TCAP'!F19</f>
        <v>418784.67500000005</v>
      </c>
      <c r="C23" s="17">
        <f>'[1]TCAP'!G19</f>
        <v>278393.57000000007</v>
      </c>
      <c r="D23" s="17">
        <f t="shared" si="0"/>
        <v>140391.10499999998</v>
      </c>
      <c r="E23" s="17">
        <f>'[1]TCAP'!J19</f>
        <v>47272.767</v>
      </c>
      <c r="F23" s="17">
        <f>'[1]TCAP'!K19</f>
        <v>59467.205</v>
      </c>
      <c r="G23" s="17">
        <f t="shared" si="1"/>
        <v>-12194.438000000002</v>
      </c>
      <c r="H23" s="24">
        <f t="shared" si="2"/>
        <v>11.288084264305994</v>
      </c>
      <c r="I23" s="24">
        <f t="shared" si="3"/>
        <v>21.360839979170493</v>
      </c>
    </row>
    <row r="24" spans="1:9" ht="11.25">
      <c r="A24" s="35">
        <v>19</v>
      </c>
      <c r="B24" s="17">
        <f>'[1]TCAP'!F20</f>
        <v>167548.58000000005</v>
      </c>
      <c r="C24" s="17">
        <f>'[1]TCAP'!G20</f>
        <v>103451.006</v>
      </c>
      <c r="D24" s="17">
        <f t="shared" si="0"/>
        <v>64097.57400000005</v>
      </c>
      <c r="E24" s="17">
        <f>'[1]TCAP'!J20</f>
        <v>114814.64299999998</v>
      </c>
      <c r="F24" s="17">
        <f>'[1]TCAP'!K20</f>
        <v>52377.74500000001</v>
      </c>
      <c r="G24" s="17">
        <f t="shared" si="1"/>
        <v>62436.89799999997</v>
      </c>
      <c r="H24" s="24">
        <f t="shared" si="2"/>
        <v>68.52618088437393</v>
      </c>
      <c r="I24" s="24">
        <f t="shared" si="3"/>
        <v>50.63048396068764</v>
      </c>
    </row>
    <row r="25" spans="1:9" ht="11.25">
      <c r="A25" s="35">
        <v>20</v>
      </c>
      <c r="B25" s="17">
        <f>'[1]TCAP'!F21</f>
        <v>1997065.3310000002</v>
      </c>
      <c r="C25" s="17">
        <f>'[1]TCAP'!G21</f>
        <v>476087.067</v>
      </c>
      <c r="D25" s="17">
        <f t="shared" si="0"/>
        <v>1520978.2640000002</v>
      </c>
      <c r="E25" s="17">
        <f>'[1]TCAP'!J21</f>
        <v>1734408.6570000008</v>
      </c>
      <c r="F25" s="17">
        <f>'[1]TCAP'!K21</f>
        <v>125942.01400000002</v>
      </c>
      <c r="G25" s="17">
        <f t="shared" si="1"/>
        <v>1608466.6430000009</v>
      </c>
      <c r="H25" s="24">
        <f t="shared" si="2"/>
        <v>86.84786772256078</v>
      </c>
      <c r="I25" s="24">
        <f t="shared" si="3"/>
        <v>26.453567578217797</v>
      </c>
    </row>
    <row r="26" spans="1:9" ht="11.25">
      <c r="A26" s="34">
        <v>21</v>
      </c>
      <c r="B26" s="17">
        <f>'[1]TCAP'!F22</f>
        <v>1131490.1659999995</v>
      </c>
      <c r="C26" s="17">
        <f>'[1]TCAP'!G22</f>
        <v>295414.85699999996</v>
      </c>
      <c r="D26" s="17">
        <f t="shared" si="0"/>
        <v>836075.3089999995</v>
      </c>
      <c r="E26" s="17">
        <f>'[1]TCAP'!J22</f>
        <v>424503.74100000004</v>
      </c>
      <c r="F26" s="17">
        <f>'[1]TCAP'!K22</f>
        <v>159301.478</v>
      </c>
      <c r="G26" s="17">
        <f t="shared" si="1"/>
        <v>265202.26300000004</v>
      </c>
      <c r="H26" s="24">
        <f t="shared" si="2"/>
        <v>37.51722761327121</v>
      </c>
      <c r="I26" s="24">
        <f t="shared" si="3"/>
        <v>53.924667031895424</v>
      </c>
    </row>
    <row r="27" spans="1:9" ht="11.25">
      <c r="A27" s="34">
        <v>22</v>
      </c>
      <c r="B27" s="17">
        <f>'[1]TCAP'!F23</f>
        <v>1119841.8790000004</v>
      </c>
      <c r="C27" s="17">
        <f>'[1]TCAP'!G23</f>
        <v>477271.00800000015</v>
      </c>
      <c r="D27" s="17">
        <f t="shared" si="0"/>
        <v>642570.8710000003</v>
      </c>
      <c r="E27" s="17">
        <f>'[1]TCAP'!J23</f>
        <v>700762.226</v>
      </c>
      <c r="F27" s="17">
        <f>'[1]TCAP'!K23</f>
        <v>134650.52000000005</v>
      </c>
      <c r="G27" s="17">
        <f t="shared" si="1"/>
        <v>566111.706</v>
      </c>
      <c r="H27" s="24">
        <f t="shared" si="2"/>
        <v>62.576890464729594</v>
      </c>
      <c r="I27" s="24">
        <f t="shared" si="3"/>
        <v>28.212591534577353</v>
      </c>
    </row>
    <row r="28" spans="1:9" ht="11.25">
      <c r="A28" s="34">
        <v>23</v>
      </c>
      <c r="B28" s="17">
        <f>'[1]TCAP'!F24</f>
        <v>5038397.929</v>
      </c>
      <c r="C28" s="17">
        <f>'[1]TCAP'!G24</f>
        <v>198053.372</v>
      </c>
      <c r="D28" s="17">
        <f t="shared" si="0"/>
        <v>4840344.556999999</v>
      </c>
      <c r="E28" s="17">
        <f>'[1]TCAP'!J24</f>
        <v>357324.31</v>
      </c>
      <c r="F28" s="17">
        <f>'[1]TCAP'!K24</f>
        <v>109885.645</v>
      </c>
      <c r="G28" s="17">
        <f t="shared" si="1"/>
        <v>247438.66499999998</v>
      </c>
      <c r="H28" s="24">
        <f t="shared" si="2"/>
        <v>7.092022405441887</v>
      </c>
      <c r="I28" s="24">
        <f t="shared" si="3"/>
        <v>55.48284479599772</v>
      </c>
    </row>
    <row r="29" spans="1:9" ht="11.25">
      <c r="A29" s="34">
        <v>24</v>
      </c>
      <c r="B29" s="17">
        <f>'[1]TCAP'!F25</f>
        <v>2762245.963</v>
      </c>
      <c r="C29" s="17">
        <f>'[1]TCAP'!G25</f>
        <v>73685.78</v>
      </c>
      <c r="D29" s="17">
        <f t="shared" si="0"/>
        <v>2688560.183</v>
      </c>
      <c r="E29" s="17">
        <f>'[1]TCAP'!J25</f>
        <v>1585.394</v>
      </c>
      <c r="F29" s="17">
        <f>'[1]TCAP'!K25</f>
        <v>4872.751</v>
      </c>
      <c r="G29" s="17">
        <f t="shared" si="1"/>
        <v>-3287.357</v>
      </c>
      <c r="H29" s="24">
        <f t="shared" si="2"/>
        <v>0.05739510605631031</v>
      </c>
      <c r="I29" s="24">
        <f t="shared" si="3"/>
        <v>6.612878359976647</v>
      </c>
    </row>
    <row r="30" spans="1:9" ht="11.25">
      <c r="A30" s="34">
        <v>25</v>
      </c>
      <c r="B30" s="17">
        <f>'[1]TCAP'!F26</f>
        <v>37.371</v>
      </c>
      <c r="C30" s="17">
        <f>'[1]TCAP'!G26</f>
        <v>33981.937</v>
      </c>
      <c r="D30" s="17">
        <f t="shared" si="0"/>
        <v>-33944.566</v>
      </c>
      <c r="E30" s="17">
        <f>'[1]TCAP'!J26</f>
        <v>0.887</v>
      </c>
      <c r="F30" s="17">
        <f>'[1]TCAP'!K26</f>
        <v>3470.312</v>
      </c>
      <c r="G30" s="17">
        <f t="shared" si="1"/>
        <v>-3469.4249999999997</v>
      </c>
      <c r="H30" s="24">
        <f t="shared" si="2"/>
        <v>2.373498167027909</v>
      </c>
      <c r="I30" s="24">
        <f t="shared" si="3"/>
        <v>10.212225394920837</v>
      </c>
    </row>
    <row r="31" spans="1:9" ht="11.25">
      <c r="A31" s="34">
        <v>26</v>
      </c>
      <c r="B31" s="17">
        <f>'[1]TCAP'!F27</f>
        <v>623.6</v>
      </c>
      <c r="C31" s="17">
        <f>'[1]TCAP'!G27</f>
        <v>254.166</v>
      </c>
      <c r="D31" s="17">
        <f t="shared" si="0"/>
        <v>369.434</v>
      </c>
      <c r="E31" s="17">
        <f>'[1]TCAP'!J27</f>
        <v>0</v>
      </c>
      <c r="F31" s="17">
        <f>'[1]TCAP'!K27</f>
        <v>253.70600000000002</v>
      </c>
      <c r="G31" s="17">
        <f t="shared" si="1"/>
        <v>-253.70600000000002</v>
      </c>
      <c r="H31" s="24">
        <f t="shared" si="2"/>
        <v>0</v>
      </c>
      <c r="I31" s="24">
        <f t="shared" si="3"/>
        <v>99.81901591873029</v>
      </c>
    </row>
    <row r="32" spans="1:9" ht="11.25">
      <c r="A32" s="36">
        <v>28</v>
      </c>
      <c r="B32" s="17">
        <f>'[1]TCAP'!F28</f>
        <v>4452.29</v>
      </c>
      <c r="C32" s="17">
        <f>'[1]TCAP'!G28</f>
        <v>76323.161</v>
      </c>
      <c r="D32" s="17">
        <f t="shared" si="0"/>
        <v>-71870.871</v>
      </c>
      <c r="E32" s="17">
        <f>'[1]TCAP'!J28</f>
        <v>4244.368</v>
      </c>
      <c r="F32" s="17">
        <f>'[1]TCAP'!K28</f>
        <v>33514.647</v>
      </c>
      <c r="G32" s="17">
        <f t="shared" si="1"/>
        <v>-29270.278999999995</v>
      </c>
      <c r="H32" s="24">
        <f t="shared" si="2"/>
        <v>95.32999871975996</v>
      </c>
      <c r="I32" s="24">
        <f t="shared" si="3"/>
        <v>43.911502826776264</v>
      </c>
    </row>
    <row r="33" spans="1:9" ht="11.25">
      <c r="A33" s="37">
        <v>29</v>
      </c>
      <c r="B33" s="17">
        <f>'[1]TCAP'!F29</f>
        <v>54622.29</v>
      </c>
      <c r="C33" s="17">
        <f>'[1]TCAP'!G29</f>
        <v>751325.9539999999</v>
      </c>
      <c r="D33" s="17">
        <f t="shared" si="0"/>
        <v>-696703.6639999999</v>
      </c>
      <c r="E33" s="17">
        <f>'[1]TCAP'!J29</f>
        <v>4994.814000000001</v>
      </c>
      <c r="F33" s="17">
        <f>'[1]TCAP'!K29</f>
        <v>465383.437</v>
      </c>
      <c r="G33" s="17">
        <f t="shared" si="1"/>
        <v>-460388.62299999996</v>
      </c>
      <c r="H33" s="24">
        <f t="shared" si="2"/>
        <v>9.14427791291797</v>
      </c>
      <c r="I33" s="24">
        <f t="shared" si="3"/>
        <v>61.94161595540996</v>
      </c>
    </row>
    <row r="34" spans="1:9" ht="11.25">
      <c r="A34" s="37">
        <v>30</v>
      </c>
      <c r="B34" s="17">
        <f>'[1]TCAP'!F30</f>
        <v>24173.516</v>
      </c>
      <c r="C34" s="17">
        <f>'[1]TCAP'!G30</f>
        <v>110068.784</v>
      </c>
      <c r="D34" s="17">
        <f t="shared" si="0"/>
        <v>-85895.268</v>
      </c>
      <c r="E34" s="17">
        <f>'[1]TCAP'!J30</f>
        <v>20766.740999999998</v>
      </c>
      <c r="F34" s="17">
        <f>'[1]TCAP'!K30</f>
        <v>106022.857</v>
      </c>
      <c r="G34" s="17">
        <f t="shared" si="1"/>
        <v>-85256.11600000001</v>
      </c>
      <c r="H34" s="24">
        <f t="shared" si="2"/>
        <v>85.90699424940914</v>
      </c>
      <c r="I34" s="24">
        <f t="shared" si="3"/>
        <v>96.32418306719914</v>
      </c>
    </row>
    <row r="35" spans="1:9" ht="11.25">
      <c r="A35" s="37">
        <v>31</v>
      </c>
      <c r="B35" s="17">
        <f>'[1]TCAP'!F31</f>
        <v>314780.43899999995</v>
      </c>
      <c r="C35" s="17">
        <f>'[1]TCAP'!G31</f>
        <v>4942939.004000001</v>
      </c>
      <c r="D35" s="17">
        <f t="shared" si="0"/>
        <v>-4628158.565</v>
      </c>
      <c r="E35" s="17">
        <f>'[1]TCAP'!J31</f>
        <v>13330.470000000001</v>
      </c>
      <c r="F35" s="17">
        <f>'[1]TCAP'!K31</f>
        <v>662027.5009999999</v>
      </c>
      <c r="G35" s="17">
        <f t="shared" si="1"/>
        <v>-648697.031</v>
      </c>
      <c r="H35" s="24">
        <f t="shared" si="2"/>
        <v>4.234847007122957</v>
      </c>
      <c r="I35" s="24">
        <f t="shared" si="3"/>
        <v>13.393398147625613</v>
      </c>
    </row>
    <row r="36" spans="1:9" ht="11.25">
      <c r="A36" s="36">
        <v>32</v>
      </c>
      <c r="B36" s="17">
        <f>'[1]TCAP'!F32</f>
        <v>57124.75199999999</v>
      </c>
      <c r="C36" s="17">
        <f>'[1]TCAP'!G32</f>
        <v>26685.74</v>
      </c>
      <c r="D36" s="17">
        <f t="shared" si="0"/>
        <v>30439.01199999999</v>
      </c>
      <c r="E36" s="17">
        <f>'[1]TCAP'!J32</f>
        <v>6780.606</v>
      </c>
      <c r="F36" s="17">
        <f>'[1]TCAP'!K32</f>
        <v>17673.713</v>
      </c>
      <c r="G36" s="17">
        <f t="shared" si="1"/>
        <v>-10893.107</v>
      </c>
      <c r="H36" s="24">
        <f t="shared" si="2"/>
        <v>11.869821334191526</v>
      </c>
      <c r="I36" s="24">
        <f t="shared" si="3"/>
        <v>66.22905341954167</v>
      </c>
    </row>
    <row r="37" spans="1:9" ht="11.25">
      <c r="A37" s="37">
        <v>33</v>
      </c>
      <c r="B37" s="17">
        <f>'[1]TCAP'!F33</f>
        <v>252048.40400000004</v>
      </c>
      <c r="C37" s="17">
        <f>'[1]TCAP'!G33</f>
        <v>309991.66200000007</v>
      </c>
      <c r="D37" s="17">
        <f t="shared" si="0"/>
        <v>-57943.25800000003</v>
      </c>
      <c r="E37" s="17">
        <f>'[1]TCAP'!J33</f>
        <v>218648.86200000002</v>
      </c>
      <c r="F37" s="17">
        <f>'[1]TCAP'!K33</f>
        <v>119395.724</v>
      </c>
      <c r="G37" s="17">
        <f t="shared" si="1"/>
        <v>99253.13800000002</v>
      </c>
      <c r="H37" s="24">
        <f t="shared" si="2"/>
        <v>86.74875878206313</v>
      </c>
      <c r="I37" s="24">
        <f t="shared" si="3"/>
        <v>38.51578562780826</v>
      </c>
    </row>
    <row r="38" spans="1:9" ht="11.25">
      <c r="A38" s="36">
        <v>34</v>
      </c>
      <c r="B38" s="17">
        <f>'[1]TCAP'!F34</f>
        <v>2783.894</v>
      </c>
      <c r="C38" s="17">
        <f>'[1]TCAP'!G34</f>
        <v>33322.846</v>
      </c>
      <c r="D38" s="17">
        <f t="shared" si="0"/>
        <v>-30538.951999999997</v>
      </c>
      <c r="E38" s="17">
        <f>'[1]TCAP'!J34</f>
        <v>428.701</v>
      </c>
      <c r="F38" s="17">
        <f>'[1]TCAP'!K34</f>
        <v>13239.715</v>
      </c>
      <c r="G38" s="17">
        <f t="shared" si="1"/>
        <v>-12811.014</v>
      </c>
      <c r="H38" s="24">
        <f t="shared" si="2"/>
        <v>15.39932914112391</v>
      </c>
      <c r="I38" s="24">
        <f t="shared" si="3"/>
        <v>39.73164537026639</v>
      </c>
    </row>
    <row r="39" spans="1:9" ht="11.25">
      <c r="A39" s="37">
        <v>35</v>
      </c>
      <c r="B39" s="17">
        <f>'[1]TCAP'!F35</f>
        <v>269211.731</v>
      </c>
      <c r="C39" s="17">
        <f>'[1]TCAP'!G35</f>
        <v>161150.897</v>
      </c>
      <c r="D39" s="17">
        <f t="shared" si="0"/>
        <v>108060.83400000003</v>
      </c>
      <c r="E39" s="17">
        <f>'[1]TCAP'!J35</f>
        <v>152725.55000000005</v>
      </c>
      <c r="F39" s="17">
        <f>'[1]TCAP'!K35</f>
        <v>87722.369</v>
      </c>
      <c r="G39" s="17">
        <f t="shared" si="1"/>
        <v>65003.18100000004</v>
      </c>
      <c r="H39" s="24">
        <f t="shared" si="2"/>
        <v>56.7306444755188</v>
      </c>
      <c r="I39" s="24">
        <f t="shared" si="3"/>
        <v>54.43492442986526</v>
      </c>
    </row>
    <row r="40" spans="1:9" ht="11.25">
      <c r="A40" s="37">
        <v>37</v>
      </c>
      <c r="B40" s="17">
        <f>'[1]TCAP'!F36</f>
        <v>16406.836999999996</v>
      </c>
      <c r="C40" s="17">
        <f>'[1]TCAP'!G36</f>
        <v>37545.9</v>
      </c>
      <c r="D40" s="17">
        <f t="shared" si="0"/>
        <v>-21139.063000000006</v>
      </c>
      <c r="E40" s="17">
        <f>'[1]TCAP'!J36</f>
        <v>7.289</v>
      </c>
      <c r="F40" s="17">
        <f>'[1]TCAP'!K36</f>
        <v>1955.629</v>
      </c>
      <c r="G40" s="17">
        <f t="shared" si="1"/>
        <v>-1948.34</v>
      </c>
      <c r="H40" s="24">
        <f t="shared" si="2"/>
        <v>0.04442660093472009</v>
      </c>
      <c r="I40" s="24">
        <f t="shared" si="3"/>
        <v>5.208635297063061</v>
      </c>
    </row>
    <row r="41" spans="1:9" ht="11.25">
      <c r="A41" s="37">
        <v>38</v>
      </c>
      <c r="B41" s="17">
        <f>'[1]TCAP'!F37</f>
        <v>266261.60199999996</v>
      </c>
      <c r="C41" s="17">
        <f>'[1]TCAP'!G37</f>
        <v>467495.1230000001</v>
      </c>
      <c r="D41" s="17">
        <f t="shared" si="0"/>
        <v>-201233.52100000012</v>
      </c>
      <c r="E41" s="17">
        <f>'[1]TCAP'!J37</f>
        <v>173035.03000000003</v>
      </c>
      <c r="F41" s="17">
        <f>'[1]TCAP'!K37</f>
        <v>308592.215</v>
      </c>
      <c r="G41" s="17">
        <f t="shared" si="1"/>
        <v>-135557.185</v>
      </c>
      <c r="H41" s="24">
        <f t="shared" si="2"/>
        <v>64.98685078894705</v>
      </c>
      <c r="I41" s="24">
        <f t="shared" si="3"/>
        <v>66.00971856555601</v>
      </c>
    </row>
    <row r="42" spans="1:9" ht="11.25">
      <c r="A42" s="37">
        <v>39</v>
      </c>
      <c r="B42" s="17">
        <f>'[1]TCAP'!F38</f>
        <v>82927.82100000001</v>
      </c>
      <c r="C42" s="17">
        <f>'[1]TCAP'!G38</f>
        <v>177374.94100000005</v>
      </c>
      <c r="D42" s="17">
        <f t="shared" si="0"/>
        <v>-94447.12000000004</v>
      </c>
      <c r="E42" s="17">
        <f>'[1]TCAP'!J38</f>
        <v>82219.905</v>
      </c>
      <c r="F42" s="17">
        <f>'[1]TCAP'!K38</f>
        <v>130661.78200000002</v>
      </c>
      <c r="G42" s="17">
        <f t="shared" si="1"/>
        <v>-48441.87700000002</v>
      </c>
      <c r="H42" s="24">
        <f t="shared" si="2"/>
        <v>99.14634679717437</v>
      </c>
      <c r="I42" s="24">
        <f t="shared" si="3"/>
        <v>73.66417221246601</v>
      </c>
    </row>
    <row r="43" spans="1:9" ht="11.25">
      <c r="A43" s="37">
        <v>40</v>
      </c>
      <c r="B43" s="17">
        <f>'[1]TCAP'!F39</f>
        <v>69818.528</v>
      </c>
      <c r="C43" s="17">
        <f>'[1]TCAP'!G39</f>
        <v>848550.7409999999</v>
      </c>
      <c r="D43" s="17">
        <f t="shared" si="0"/>
        <v>-778732.2129999999</v>
      </c>
      <c r="E43" s="17">
        <f>'[1]TCAP'!J39</f>
        <v>65818.355</v>
      </c>
      <c r="F43" s="17">
        <f>'[1]TCAP'!K39</f>
        <v>471320.277</v>
      </c>
      <c r="G43" s="17">
        <f t="shared" si="1"/>
        <v>-405501.922</v>
      </c>
      <c r="H43" s="24">
        <f t="shared" si="2"/>
        <v>94.27061395508079</v>
      </c>
      <c r="I43" s="24">
        <f t="shared" si="3"/>
        <v>55.54414771290619</v>
      </c>
    </row>
    <row r="44" spans="1:9" ht="11.25">
      <c r="A44" s="37">
        <v>41</v>
      </c>
      <c r="B44" s="17">
        <f>'[1]TCAP'!F40</f>
        <v>1742722.794</v>
      </c>
      <c r="C44" s="17">
        <f>'[1]TCAP'!G40</f>
        <v>84702.925</v>
      </c>
      <c r="D44" s="17">
        <f t="shared" si="0"/>
        <v>1658019.869</v>
      </c>
      <c r="E44" s="17">
        <f>'[1]TCAP'!J40</f>
        <v>495302.452</v>
      </c>
      <c r="F44" s="17">
        <f>'[1]TCAP'!K40</f>
        <v>4680.280999999999</v>
      </c>
      <c r="G44" s="17">
        <f t="shared" si="1"/>
        <v>490622.171</v>
      </c>
      <c r="H44" s="24">
        <f t="shared" si="2"/>
        <v>28.421184006158125</v>
      </c>
      <c r="I44" s="24">
        <f t="shared" si="3"/>
        <v>5.525524649827617</v>
      </c>
    </row>
    <row r="45" spans="1:9" ht="11.25">
      <c r="A45" s="36">
        <v>42</v>
      </c>
      <c r="B45" s="17">
        <f>'[1]TCAP'!F41</f>
        <v>91082.20499999999</v>
      </c>
      <c r="C45" s="17">
        <f>'[1]TCAP'!G41</f>
        <v>221495.6510000001</v>
      </c>
      <c r="D45" s="17">
        <f t="shared" si="0"/>
        <v>-130413.44600000011</v>
      </c>
      <c r="E45" s="17">
        <f>'[1]TCAP'!J41</f>
        <v>57930.088</v>
      </c>
      <c r="F45" s="17">
        <f>'[1]TCAP'!K41</f>
        <v>73653.20399999998</v>
      </c>
      <c r="G45" s="17">
        <f t="shared" si="1"/>
        <v>-15723.11599999998</v>
      </c>
      <c r="H45" s="24">
        <f t="shared" si="2"/>
        <v>63.60198240699159</v>
      </c>
      <c r="I45" s="24">
        <f t="shared" si="3"/>
        <v>33.25266372837268</v>
      </c>
    </row>
    <row r="46" spans="1:9" ht="12" thickBot="1">
      <c r="A46" s="38">
        <v>43</v>
      </c>
      <c r="B46" s="17">
        <f>'[1]TCAP'!F42</f>
        <v>29540.918</v>
      </c>
      <c r="C46" s="17">
        <f>'[1]TCAP'!G42</f>
        <v>510.678</v>
      </c>
      <c r="D46" s="17">
        <f t="shared" si="0"/>
        <v>29030.24</v>
      </c>
      <c r="E46" s="17">
        <f>'[1]TCAP'!J42</f>
        <v>429.362</v>
      </c>
      <c r="F46" s="17">
        <f>'[1]TCAP'!K42</f>
        <v>220.129</v>
      </c>
      <c r="G46" s="17">
        <f t="shared" si="1"/>
        <v>209.23300000000003</v>
      </c>
      <c r="H46" s="24">
        <f t="shared" si="2"/>
        <v>1.4534483999447816</v>
      </c>
      <c r="I46" s="24">
        <f t="shared" si="3"/>
        <v>43.105244400581185</v>
      </c>
    </row>
    <row r="47" spans="1:9" ht="11.25">
      <c r="A47" s="37">
        <v>44</v>
      </c>
      <c r="B47" s="17">
        <f>'[1]TCAP'!F43</f>
        <v>1917892.9510000004</v>
      </c>
      <c r="C47" s="17">
        <f>'[1]TCAP'!G43</f>
        <v>133087.28800000003</v>
      </c>
      <c r="D47" s="17">
        <f t="shared" si="0"/>
        <v>1784805.6630000004</v>
      </c>
      <c r="E47" s="17">
        <f>'[1]TCAP'!J43</f>
        <v>91176.81700000002</v>
      </c>
      <c r="F47" s="17">
        <f>'[1]TCAP'!K43</f>
        <v>26524.495</v>
      </c>
      <c r="G47" s="17">
        <f t="shared" si="1"/>
        <v>64652.32200000003</v>
      </c>
      <c r="H47" s="24">
        <f t="shared" si="2"/>
        <v>4.7540097038502545</v>
      </c>
      <c r="I47" s="24">
        <f t="shared" si="3"/>
        <v>19.930149151435103</v>
      </c>
    </row>
    <row r="48" spans="1:9" ht="11.25">
      <c r="A48" s="37">
        <v>45</v>
      </c>
      <c r="B48" s="17">
        <f>'[1]TCAP'!F44</f>
        <v>1933.602</v>
      </c>
      <c r="C48" s="17">
        <f>'[1]TCAP'!G44</f>
        <v>7292.460999999999</v>
      </c>
      <c r="D48" s="17">
        <f t="shared" si="0"/>
        <v>-5358.8589999999995</v>
      </c>
      <c r="E48" s="17">
        <f>'[1]TCAP'!J44</f>
        <v>1780.264</v>
      </c>
      <c r="F48" s="17">
        <f>'[1]TCAP'!K44</f>
        <v>2584.998</v>
      </c>
      <c r="G48" s="17">
        <f t="shared" si="1"/>
        <v>-804.7340000000002</v>
      </c>
      <c r="H48" s="24">
        <f t="shared" si="2"/>
        <v>92.0698261586407</v>
      </c>
      <c r="I48" s="24">
        <f t="shared" si="3"/>
        <v>35.44753958917299</v>
      </c>
    </row>
    <row r="49" spans="1:9" ht="11.25">
      <c r="A49" s="37">
        <v>46</v>
      </c>
      <c r="B49" s="17">
        <f>'[1]TCAP'!F45</f>
        <v>145.9</v>
      </c>
      <c r="C49" s="17">
        <f>'[1]TCAP'!G45</f>
        <v>8203.676000000001</v>
      </c>
      <c r="D49" s="17">
        <f t="shared" si="0"/>
        <v>-8057.776000000002</v>
      </c>
      <c r="E49" s="17">
        <f>'[1]TCAP'!J45</f>
        <v>68.374</v>
      </c>
      <c r="F49" s="17">
        <f>'[1]TCAP'!K45</f>
        <v>2156.6400000000003</v>
      </c>
      <c r="G49" s="17">
        <f t="shared" si="1"/>
        <v>-2088.2660000000005</v>
      </c>
      <c r="H49" s="24">
        <f t="shared" si="2"/>
        <v>46.863605209047286</v>
      </c>
      <c r="I49" s="24">
        <f t="shared" si="3"/>
        <v>26.288702771781818</v>
      </c>
    </row>
    <row r="50" spans="1:9" ht="11.25">
      <c r="A50" s="37">
        <v>47</v>
      </c>
      <c r="B50" s="17">
        <f>'[1]TCAP'!F46</f>
        <v>4761677.07</v>
      </c>
      <c r="C50" s="17">
        <f>'[1]TCAP'!G46</f>
        <v>360086.9950000001</v>
      </c>
      <c r="D50" s="17">
        <f t="shared" si="0"/>
        <v>4401590.075</v>
      </c>
      <c r="E50" s="17">
        <f>'[1]TCAP'!J46</f>
        <v>550021.9519999999</v>
      </c>
      <c r="F50" s="17">
        <f>'[1]TCAP'!K46</f>
        <v>197935.73799999998</v>
      </c>
      <c r="G50" s="17">
        <f t="shared" si="1"/>
        <v>352086.2139999999</v>
      </c>
      <c r="H50" s="24">
        <f t="shared" si="2"/>
        <v>11.551013307166585</v>
      </c>
      <c r="I50" s="24">
        <f t="shared" si="3"/>
        <v>54.96886606526845</v>
      </c>
    </row>
    <row r="51" spans="1:9" ht="11.25">
      <c r="A51" s="37">
        <v>48</v>
      </c>
      <c r="B51" s="17">
        <f>'[1]TCAP'!F47</f>
        <v>2008555.597999999</v>
      </c>
      <c r="C51" s="17">
        <f>'[1]TCAP'!G47</f>
        <v>1539444.2089999998</v>
      </c>
      <c r="D51" s="17">
        <f t="shared" si="0"/>
        <v>469111.38899999927</v>
      </c>
      <c r="E51" s="17">
        <f>'[1]TCAP'!J47</f>
        <v>1145490.7960000008</v>
      </c>
      <c r="F51" s="17">
        <f>'[1]TCAP'!K47</f>
        <v>902554.0360000004</v>
      </c>
      <c r="G51" s="17">
        <f t="shared" si="1"/>
        <v>242936.76000000036</v>
      </c>
      <c r="H51" s="24">
        <f t="shared" si="2"/>
        <v>57.03057446558177</v>
      </c>
      <c r="I51" s="24">
        <f t="shared" si="3"/>
        <v>58.628564174227925</v>
      </c>
    </row>
    <row r="52" spans="1:9" ht="11.25">
      <c r="A52" s="37">
        <v>49</v>
      </c>
      <c r="B52" s="17">
        <f>'[1]TCAP'!F48</f>
        <v>0</v>
      </c>
      <c r="C52" s="17">
        <f>'[1]TCAP'!G48</f>
        <v>0</v>
      </c>
      <c r="D52" s="17">
        <f t="shared" si="0"/>
        <v>0</v>
      </c>
      <c r="E52" s="17">
        <f>'[1]TCAP'!J48</f>
        <v>0</v>
      </c>
      <c r="F52" s="17">
        <f>'[1]TCAP'!K48</f>
        <v>0</v>
      </c>
      <c r="G52" s="17">
        <f t="shared" si="1"/>
        <v>0</v>
      </c>
      <c r="H52" s="24" t="e">
        <f t="shared" si="2"/>
        <v>#DIV/0!</v>
      </c>
      <c r="I52" s="24" t="e">
        <f t="shared" si="3"/>
        <v>#DIV/0!</v>
      </c>
    </row>
    <row r="53" spans="1:9" ht="11.25">
      <c r="A53" s="37">
        <v>50</v>
      </c>
      <c r="B53" s="17">
        <f>'[1]TCAP'!F49</f>
        <v>35201.496999999996</v>
      </c>
      <c r="C53" s="17">
        <f>'[1]TCAP'!G49</f>
        <v>13932.383</v>
      </c>
      <c r="D53" s="17">
        <f t="shared" si="0"/>
        <v>21269.113999999994</v>
      </c>
      <c r="E53" s="17">
        <f>'[1]TCAP'!J49</f>
        <v>17243.049</v>
      </c>
      <c r="F53" s="17">
        <f>'[1]TCAP'!K49</f>
        <v>3700.696</v>
      </c>
      <c r="G53" s="17">
        <f t="shared" si="1"/>
        <v>13542.353</v>
      </c>
      <c r="H53" s="24">
        <f t="shared" si="2"/>
        <v>48.98385145381744</v>
      </c>
      <c r="I53" s="24">
        <f t="shared" si="3"/>
        <v>26.561830808125215</v>
      </c>
    </row>
    <row r="54" spans="1:9" ht="11.25">
      <c r="A54" s="37">
        <v>51</v>
      </c>
      <c r="B54" s="17">
        <f>'[1]TCAP'!F50</f>
        <v>34770.418999999994</v>
      </c>
      <c r="C54" s="17">
        <f>'[1]TCAP'!G50</f>
        <v>19966.922</v>
      </c>
      <c r="D54" s="17">
        <f t="shared" si="0"/>
        <v>14803.496999999996</v>
      </c>
      <c r="E54" s="17">
        <f>'[1]TCAP'!J50</f>
        <v>6082.161000000001</v>
      </c>
      <c r="F54" s="17">
        <f>'[1]TCAP'!K50</f>
        <v>8605.471000000001</v>
      </c>
      <c r="G54" s="17">
        <f t="shared" si="1"/>
        <v>-2523.3100000000004</v>
      </c>
      <c r="H54" s="24">
        <f t="shared" si="2"/>
        <v>17.492343132246987</v>
      </c>
      <c r="I54" s="24">
        <f t="shared" si="3"/>
        <v>43.098635833805545</v>
      </c>
    </row>
    <row r="55" spans="1:9" ht="11.25">
      <c r="A55" s="37">
        <v>52</v>
      </c>
      <c r="B55" s="17">
        <f>'[1]TCAP'!F51</f>
        <v>997408.7810000001</v>
      </c>
      <c r="C55" s="17">
        <f>'[1]TCAP'!G51</f>
        <v>585639.2730000003</v>
      </c>
      <c r="D55" s="17">
        <f t="shared" si="0"/>
        <v>411769.5079999998</v>
      </c>
      <c r="E55" s="17">
        <f>'[1]TCAP'!J51</f>
        <v>57316.24700000003</v>
      </c>
      <c r="F55" s="17">
        <f>'[1]TCAP'!K51</f>
        <v>48462.41099999998</v>
      </c>
      <c r="G55" s="17">
        <f t="shared" si="1"/>
        <v>8853.836000000054</v>
      </c>
      <c r="H55" s="24">
        <f t="shared" si="2"/>
        <v>5.746515179316436</v>
      </c>
      <c r="I55" s="24">
        <f t="shared" si="3"/>
        <v>8.275129970663691</v>
      </c>
    </row>
    <row r="56" spans="1:9" ht="11.25">
      <c r="A56" s="37">
        <v>53</v>
      </c>
      <c r="B56" s="17">
        <f>'[1]TCAP'!F52</f>
        <v>40226.864</v>
      </c>
      <c r="C56" s="17">
        <f>'[1]TCAP'!G52</f>
        <v>35461.367999999995</v>
      </c>
      <c r="D56" s="17">
        <f t="shared" si="0"/>
        <v>4765.4960000000065</v>
      </c>
      <c r="E56" s="17">
        <f>'[1]TCAP'!J52</f>
        <v>152.217</v>
      </c>
      <c r="F56" s="17">
        <f>'[1]TCAP'!K52</f>
        <v>7399.174000000001</v>
      </c>
      <c r="G56" s="17">
        <f t="shared" si="1"/>
        <v>-7246.957000000001</v>
      </c>
      <c r="H56" s="24">
        <f t="shared" si="2"/>
        <v>0.37839638705120043</v>
      </c>
      <c r="I56" s="24">
        <f t="shared" si="3"/>
        <v>20.865449973616364</v>
      </c>
    </row>
    <row r="57" spans="1:9" ht="11.25">
      <c r="A57" s="37">
        <v>54</v>
      </c>
      <c r="B57" s="17">
        <f>'[1]TCAP'!F53</f>
        <v>2160.733</v>
      </c>
      <c r="C57" s="17">
        <f>'[1]TCAP'!G53</f>
        <v>31198.39</v>
      </c>
      <c r="D57" s="17">
        <f t="shared" si="0"/>
        <v>-29037.657</v>
      </c>
      <c r="E57" s="17">
        <f>'[1]TCAP'!J53</f>
        <v>965.951</v>
      </c>
      <c r="F57" s="17">
        <f>'[1]TCAP'!K53</f>
        <v>3762.718</v>
      </c>
      <c r="G57" s="17">
        <f t="shared" si="1"/>
        <v>-2796.767</v>
      </c>
      <c r="H57" s="24">
        <f t="shared" si="2"/>
        <v>44.7047830527881</v>
      </c>
      <c r="I57" s="24">
        <f t="shared" si="3"/>
        <v>12.060615948451185</v>
      </c>
    </row>
    <row r="58" spans="1:9" ht="11.25">
      <c r="A58" s="37">
        <v>55</v>
      </c>
      <c r="B58" s="17">
        <f>'[1]TCAP'!F54</f>
        <v>69160.85999999996</v>
      </c>
      <c r="C58" s="17">
        <f>'[1]TCAP'!G54</f>
        <v>96538.18599999997</v>
      </c>
      <c r="D58" s="17">
        <f t="shared" si="0"/>
        <v>-27377.326000000015</v>
      </c>
      <c r="E58" s="17">
        <f>'[1]TCAP'!J54</f>
        <v>62376.01999999999</v>
      </c>
      <c r="F58" s="17">
        <f>'[1]TCAP'!K54</f>
        <v>15769.928000000004</v>
      </c>
      <c r="G58" s="17">
        <f t="shared" si="1"/>
        <v>46606.09199999999</v>
      </c>
      <c r="H58" s="24">
        <f t="shared" si="2"/>
        <v>90.18976918447808</v>
      </c>
      <c r="I58" s="24">
        <f t="shared" si="3"/>
        <v>16.335430209968944</v>
      </c>
    </row>
    <row r="59" spans="1:9" ht="11.25">
      <c r="A59" s="37">
        <v>56</v>
      </c>
      <c r="B59" s="17">
        <f>'[1]TCAP'!F55</f>
        <v>50033.821</v>
      </c>
      <c r="C59" s="17">
        <f>'[1]TCAP'!G55</f>
        <v>18596.676000000003</v>
      </c>
      <c r="D59" s="17">
        <f t="shared" si="0"/>
        <v>31437.145</v>
      </c>
      <c r="E59" s="17">
        <f>'[1]TCAP'!J55</f>
        <v>11112.634</v>
      </c>
      <c r="F59" s="17">
        <f>'[1]TCAP'!K55</f>
        <v>11569.397</v>
      </c>
      <c r="G59" s="17">
        <f t="shared" si="1"/>
        <v>-456.76300000000083</v>
      </c>
      <c r="H59" s="24">
        <f t="shared" si="2"/>
        <v>22.210244546383933</v>
      </c>
      <c r="I59" s="24">
        <f t="shared" si="3"/>
        <v>62.21217705787851</v>
      </c>
    </row>
    <row r="60" spans="1:9" ht="11.25">
      <c r="A60" s="37">
        <v>57</v>
      </c>
      <c r="B60" s="17">
        <f>'[1]TCAP'!F56</f>
        <v>11921.107000000002</v>
      </c>
      <c r="C60" s="17">
        <f>'[1]TCAP'!G56</f>
        <v>23751.271</v>
      </c>
      <c r="D60" s="17">
        <f t="shared" si="0"/>
        <v>-11830.163999999999</v>
      </c>
      <c r="E60" s="17">
        <f>'[1]TCAP'!J56</f>
        <v>10413.95</v>
      </c>
      <c r="F60" s="17">
        <f>'[1]TCAP'!K56</f>
        <v>10501.139999999998</v>
      </c>
      <c r="G60" s="17">
        <f t="shared" si="1"/>
        <v>-87.18999999999687</v>
      </c>
      <c r="H60" s="24">
        <f t="shared" si="2"/>
        <v>87.35723955837322</v>
      </c>
      <c r="I60" s="24">
        <f t="shared" si="3"/>
        <v>44.21296022431809</v>
      </c>
    </row>
    <row r="61" spans="1:9" ht="11.25">
      <c r="A61" s="37">
        <v>58</v>
      </c>
      <c r="B61" s="17">
        <f>'[1]TCAP'!F57</f>
        <v>11212.289</v>
      </c>
      <c r="C61" s="17">
        <f>'[1]TCAP'!G57</f>
        <v>52171.84800000003</v>
      </c>
      <c r="D61" s="17">
        <f t="shared" si="0"/>
        <v>-40959.55900000002</v>
      </c>
      <c r="E61" s="17">
        <f>'[1]TCAP'!J57</f>
        <v>4804.745000000001</v>
      </c>
      <c r="F61" s="17">
        <f>'[1]TCAP'!K57</f>
        <v>11174.005999999998</v>
      </c>
      <c r="G61" s="17">
        <f t="shared" si="1"/>
        <v>-6369.260999999997</v>
      </c>
      <c r="H61" s="24">
        <f t="shared" si="2"/>
        <v>42.85248979936212</v>
      </c>
      <c r="I61" s="24">
        <f t="shared" si="3"/>
        <v>21.41769254560427</v>
      </c>
    </row>
    <row r="62" spans="1:9" ht="11.25">
      <c r="A62" s="37">
        <v>59</v>
      </c>
      <c r="B62" s="17">
        <f>'[1]TCAP'!F58</f>
        <v>31713.932</v>
      </c>
      <c r="C62" s="17">
        <f>'[1]TCAP'!G58</f>
        <v>54200.278</v>
      </c>
      <c r="D62" s="17">
        <f t="shared" si="0"/>
        <v>-22486.345999999998</v>
      </c>
      <c r="E62" s="17">
        <f>'[1]TCAP'!J58</f>
        <v>10219.864</v>
      </c>
      <c r="F62" s="17">
        <f>'[1]TCAP'!K58</f>
        <v>27322.347999999998</v>
      </c>
      <c r="G62" s="17">
        <f t="shared" si="1"/>
        <v>-17102.483999999997</v>
      </c>
      <c r="H62" s="24">
        <f t="shared" si="2"/>
        <v>32.22515580849451</v>
      </c>
      <c r="I62" s="24">
        <f t="shared" si="3"/>
        <v>50.4099776019599</v>
      </c>
    </row>
    <row r="63" spans="1:9" ht="11.25">
      <c r="A63" s="37">
        <v>60</v>
      </c>
      <c r="B63" s="17">
        <f>'[1]TCAP'!F59</f>
        <v>27239.417000000005</v>
      </c>
      <c r="C63" s="17">
        <f>'[1]TCAP'!G59</f>
        <v>174967.13999999998</v>
      </c>
      <c r="D63" s="17">
        <f t="shared" si="0"/>
        <v>-147727.72299999997</v>
      </c>
      <c r="E63" s="17">
        <f>'[1]TCAP'!J59</f>
        <v>14564.871000000001</v>
      </c>
      <c r="F63" s="17">
        <f>'[1]TCAP'!K59</f>
        <v>19639.176</v>
      </c>
      <c r="G63" s="17">
        <f t="shared" si="1"/>
        <v>-5074.3049999999985</v>
      </c>
      <c r="H63" s="24">
        <f t="shared" si="2"/>
        <v>53.46983380738287</v>
      </c>
      <c r="I63" s="24">
        <f t="shared" si="3"/>
        <v>11.22449392497357</v>
      </c>
    </row>
    <row r="64" spans="1:9" ht="11.25">
      <c r="A64" s="37">
        <v>61</v>
      </c>
      <c r="B64" s="17">
        <f>'[1]TCAP'!F60</f>
        <v>59397.95600000002</v>
      </c>
      <c r="C64" s="17">
        <f>'[1]TCAP'!G60</f>
        <v>281186.4450000001</v>
      </c>
      <c r="D64" s="17">
        <f t="shared" si="0"/>
        <v>-221788.48900000012</v>
      </c>
      <c r="E64" s="17">
        <f>'[1]TCAP'!J60</f>
        <v>11797.589000000007</v>
      </c>
      <c r="F64" s="17">
        <f>'[1]TCAP'!K60</f>
        <v>111334.811</v>
      </c>
      <c r="G64" s="17">
        <f t="shared" si="1"/>
        <v>-99537.222</v>
      </c>
      <c r="H64" s="24">
        <f t="shared" si="2"/>
        <v>19.861944407649318</v>
      </c>
      <c r="I64" s="24">
        <f t="shared" si="3"/>
        <v>39.594657914608916</v>
      </c>
    </row>
    <row r="65" spans="1:9" ht="11.25">
      <c r="A65" s="37">
        <v>62</v>
      </c>
      <c r="B65" s="17">
        <f>'[1]TCAP'!F61</f>
        <v>63984.21899999999</v>
      </c>
      <c r="C65" s="17">
        <f>'[1]TCAP'!G61</f>
        <v>310603.20900000003</v>
      </c>
      <c r="D65" s="17">
        <f t="shared" si="0"/>
        <v>-246618.99000000005</v>
      </c>
      <c r="E65" s="17">
        <f>'[1]TCAP'!J61</f>
        <v>23579.034</v>
      </c>
      <c r="F65" s="17">
        <f>'[1]TCAP'!K61</f>
        <v>98871.92499999996</v>
      </c>
      <c r="G65" s="17">
        <f t="shared" si="1"/>
        <v>-75292.89099999996</v>
      </c>
      <c r="H65" s="24">
        <f t="shared" si="2"/>
        <v>36.851327356203264</v>
      </c>
      <c r="I65" s="24">
        <f t="shared" si="3"/>
        <v>31.832229073975842</v>
      </c>
    </row>
    <row r="66" spans="1:9" ht="11.25">
      <c r="A66" s="37">
        <v>63</v>
      </c>
      <c r="B66" s="17">
        <f>'[1]TCAP'!F62</f>
        <v>186044.721</v>
      </c>
      <c r="C66" s="17">
        <f>'[1]TCAP'!G62</f>
        <v>76172.121</v>
      </c>
      <c r="D66" s="17">
        <f t="shared" si="0"/>
        <v>109872.59999999999</v>
      </c>
      <c r="E66" s="17">
        <f>'[1]TCAP'!J62</f>
        <v>15162.601</v>
      </c>
      <c r="F66" s="17">
        <f>'[1]TCAP'!K62</f>
        <v>27701.80800000001</v>
      </c>
      <c r="G66" s="17">
        <f t="shared" si="1"/>
        <v>-12539.207000000011</v>
      </c>
      <c r="H66" s="24">
        <f t="shared" si="2"/>
        <v>8.14997647796736</v>
      </c>
      <c r="I66" s="24">
        <f t="shared" si="3"/>
        <v>36.36738433474895</v>
      </c>
    </row>
    <row r="67" spans="1:9" ht="11.25">
      <c r="A67" s="37">
        <v>64</v>
      </c>
      <c r="B67" s="17">
        <f>'[1]TCAP'!F63</f>
        <v>1404745.261</v>
      </c>
      <c r="C67" s="17">
        <f>'[1]TCAP'!G63</f>
        <v>291264.49899999995</v>
      </c>
      <c r="D67" s="17">
        <f t="shared" si="0"/>
        <v>1113480.762</v>
      </c>
      <c r="E67" s="17">
        <f>'[1]TCAP'!J63</f>
        <v>138482.08299999998</v>
      </c>
      <c r="F67" s="17">
        <f>'[1]TCAP'!K63</f>
        <v>136896.121</v>
      </c>
      <c r="G67" s="17">
        <f t="shared" si="1"/>
        <v>1585.9619999999704</v>
      </c>
      <c r="H67" s="24">
        <f t="shared" si="2"/>
        <v>9.85816338696301</v>
      </c>
      <c r="I67" s="24">
        <f t="shared" si="3"/>
        <v>47.000620216334724</v>
      </c>
    </row>
    <row r="68" spans="1:9" ht="11.25">
      <c r="A68" s="37">
        <v>65</v>
      </c>
      <c r="B68" s="17">
        <f>'[1]TCAP'!F64</f>
        <v>1908.5270000000005</v>
      </c>
      <c r="C68" s="17">
        <f>'[1]TCAP'!G64</f>
        <v>18165.717</v>
      </c>
      <c r="D68" s="17">
        <f t="shared" si="0"/>
        <v>-16257.19</v>
      </c>
      <c r="E68" s="17">
        <f>'[1]TCAP'!J64</f>
        <v>1398.3830000000005</v>
      </c>
      <c r="F68" s="17">
        <f>'[1]TCAP'!K64</f>
        <v>7899.207</v>
      </c>
      <c r="G68" s="17">
        <f t="shared" si="1"/>
        <v>-6500.824</v>
      </c>
      <c r="H68" s="24">
        <f t="shared" si="2"/>
        <v>73.27027597723271</v>
      </c>
      <c r="I68" s="24">
        <f t="shared" si="3"/>
        <v>43.484146538229126</v>
      </c>
    </row>
    <row r="69" spans="1:9" ht="11.25">
      <c r="A69" s="37">
        <v>67</v>
      </c>
      <c r="B69" s="17">
        <f>'[1]TCAP'!F65</f>
        <v>0.061</v>
      </c>
      <c r="C69" s="17">
        <f>'[1]TCAP'!G65</f>
        <v>535.921</v>
      </c>
      <c r="D69" s="17">
        <f t="shared" si="0"/>
        <v>-535.86</v>
      </c>
      <c r="E69" s="17">
        <f>'[1]TCAP'!J65</f>
        <v>0</v>
      </c>
      <c r="F69" s="17">
        <f>'[1]TCAP'!K65</f>
        <v>167.638</v>
      </c>
      <c r="G69" s="17">
        <f t="shared" si="1"/>
        <v>-167.638</v>
      </c>
      <c r="H69" s="24">
        <f t="shared" si="2"/>
        <v>0</v>
      </c>
      <c r="I69" s="24">
        <f t="shared" si="3"/>
        <v>31.28035661972567</v>
      </c>
    </row>
    <row r="70" spans="1:9" ht="11.25">
      <c r="A70" s="36">
        <v>68</v>
      </c>
      <c r="B70" s="17">
        <f>'[1]TCAP'!F66</f>
        <v>29999.943</v>
      </c>
      <c r="C70" s="17">
        <f>'[1]TCAP'!G66</f>
        <v>42366.068</v>
      </c>
      <c r="D70" s="17">
        <f t="shared" si="0"/>
        <v>-12366.125</v>
      </c>
      <c r="E70" s="17">
        <f>'[1]TCAP'!J66</f>
        <v>21568.584</v>
      </c>
      <c r="F70" s="17">
        <f>'[1]TCAP'!K66</f>
        <v>14433.384999999998</v>
      </c>
      <c r="G70" s="17">
        <f t="shared" si="1"/>
        <v>7135.1990000000005</v>
      </c>
      <c r="H70" s="24">
        <f t="shared" si="2"/>
        <v>71.89541660129154</v>
      </c>
      <c r="I70" s="24">
        <f t="shared" si="3"/>
        <v>34.06826661374381</v>
      </c>
    </row>
    <row r="71" spans="1:9" ht="11.25">
      <c r="A71" s="37">
        <v>69</v>
      </c>
      <c r="B71" s="17">
        <f>'[1]TCAP'!F67</f>
        <v>43.384</v>
      </c>
      <c r="C71" s="17">
        <f>'[1]TCAP'!G67</f>
        <v>360.14099999999996</v>
      </c>
      <c r="D71" s="17">
        <f aca="true" t="shared" si="4" ref="D71:D80">B71-C71</f>
        <v>-316.75699999999995</v>
      </c>
      <c r="E71" s="17">
        <f>'[1]TCAP'!J67</f>
        <v>43.384</v>
      </c>
      <c r="F71" s="17">
        <f>'[1]TCAP'!K67</f>
        <v>235.858</v>
      </c>
      <c r="G71" s="17">
        <f aca="true" t="shared" si="5" ref="G71:G80">E71-F71</f>
        <v>-192.474</v>
      </c>
      <c r="H71" s="24">
        <f aca="true" t="shared" si="6" ref="H71:H80">E71/B71*100</f>
        <v>100</v>
      </c>
      <c r="I71" s="24">
        <f aca="true" t="shared" si="7" ref="I71:I80">F71/C71*100</f>
        <v>65.49046068067786</v>
      </c>
    </row>
    <row r="72" spans="1:9" ht="11.25">
      <c r="A72" s="37">
        <v>73</v>
      </c>
      <c r="B72" s="17">
        <f>'[1]TCAP'!F68</f>
        <v>0</v>
      </c>
      <c r="C72" s="17">
        <f>'[1]TCAP'!G68</f>
        <v>18.364</v>
      </c>
      <c r="D72" s="17">
        <f t="shared" si="4"/>
        <v>-18.364</v>
      </c>
      <c r="E72" s="17">
        <f>'[1]TCAP'!J68</f>
        <v>0</v>
      </c>
      <c r="F72" s="17">
        <f>'[1]TCAP'!K68</f>
        <v>7.741</v>
      </c>
      <c r="G72" s="17">
        <f t="shared" si="5"/>
        <v>-7.741</v>
      </c>
      <c r="H72" s="24" t="e">
        <f t="shared" si="6"/>
        <v>#DIV/0!</v>
      </c>
      <c r="I72" s="24">
        <f t="shared" si="7"/>
        <v>42.15312568067959</v>
      </c>
    </row>
    <row r="73" spans="1:9" ht="11.25">
      <c r="A73" s="37">
        <v>82</v>
      </c>
      <c r="B73" s="17">
        <f>'[1]TCAP'!F69</f>
        <v>6202.655000000001</v>
      </c>
      <c r="C73" s="17">
        <f>'[1]TCAP'!G69</f>
        <v>9233.537</v>
      </c>
      <c r="D73" s="17">
        <f t="shared" si="4"/>
        <v>-3030.8819999999996</v>
      </c>
      <c r="E73" s="17">
        <f>'[1]TCAP'!J69</f>
        <v>1894.3890000000001</v>
      </c>
      <c r="F73" s="17">
        <f>'[1]TCAP'!K69</f>
        <v>3863.267</v>
      </c>
      <c r="G73" s="17">
        <f t="shared" si="5"/>
        <v>-1968.8779999999997</v>
      </c>
      <c r="H73" s="24">
        <f t="shared" si="6"/>
        <v>30.54158259648489</v>
      </c>
      <c r="I73" s="24">
        <f t="shared" si="7"/>
        <v>41.839513937075246</v>
      </c>
    </row>
    <row r="74" spans="1:9" ht="11.25">
      <c r="A74" s="36">
        <v>84</v>
      </c>
      <c r="B74" s="17">
        <f>'[1]TCAP'!F70</f>
        <v>1267856.9809999997</v>
      </c>
      <c r="C74" s="17">
        <f>'[1]TCAP'!G70</f>
        <v>2238590.5490000006</v>
      </c>
      <c r="D74" s="17">
        <f t="shared" si="4"/>
        <v>-970733.5680000009</v>
      </c>
      <c r="E74" s="17">
        <f>'[1]TCAP'!J70</f>
        <v>580488.057</v>
      </c>
      <c r="F74" s="17">
        <f>'[1]TCAP'!K70</f>
        <v>890568.6660000002</v>
      </c>
      <c r="G74" s="17">
        <f t="shared" si="5"/>
        <v>-310080.6090000002</v>
      </c>
      <c r="H74" s="24">
        <f t="shared" si="6"/>
        <v>45.784979354859914</v>
      </c>
      <c r="I74" s="24">
        <f t="shared" si="7"/>
        <v>39.782561683637304</v>
      </c>
    </row>
    <row r="75" spans="1:9" ht="11.25">
      <c r="A75" s="37">
        <v>87</v>
      </c>
      <c r="B75" s="17">
        <f>'[1]TCAP'!F71</f>
        <v>541629.8770000002</v>
      </c>
      <c r="C75" s="17">
        <f>'[1]TCAP'!G71</f>
        <v>198872.42300000004</v>
      </c>
      <c r="D75" s="17">
        <f t="shared" si="4"/>
        <v>342757.45400000014</v>
      </c>
      <c r="E75" s="17">
        <f>'[1]TCAP'!J71</f>
        <v>69143.747</v>
      </c>
      <c r="F75" s="17">
        <f>'[1]TCAP'!K71</f>
        <v>28345.834</v>
      </c>
      <c r="G75" s="17">
        <f t="shared" si="5"/>
        <v>40797.913</v>
      </c>
      <c r="H75" s="24">
        <f t="shared" si="6"/>
        <v>12.765866495950329</v>
      </c>
      <c r="I75" s="24">
        <f t="shared" si="7"/>
        <v>14.253275327167907</v>
      </c>
    </row>
    <row r="76" spans="1:9" ht="11.25">
      <c r="A76" s="37">
        <v>89</v>
      </c>
      <c r="B76" s="17">
        <f>'[1]TCAP'!F72</f>
        <v>0</v>
      </c>
      <c r="C76" s="17">
        <f>'[1]TCAP'!G72</f>
        <v>41</v>
      </c>
      <c r="D76" s="17">
        <f t="shared" si="4"/>
        <v>-41</v>
      </c>
      <c r="E76" s="17">
        <f>'[1]TCAP'!J72</f>
        <v>0</v>
      </c>
      <c r="F76" s="17">
        <f>'[1]TCAP'!K72</f>
        <v>41</v>
      </c>
      <c r="G76" s="17">
        <f t="shared" si="5"/>
        <v>-41</v>
      </c>
      <c r="H76" s="24" t="e">
        <f t="shared" si="6"/>
        <v>#DIV/0!</v>
      </c>
      <c r="I76" s="24">
        <f t="shared" si="7"/>
        <v>100</v>
      </c>
    </row>
    <row r="77" spans="1:9" ht="11.25">
      <c r="A77" s="36">
        <v>90</v>
      </c>
      <c r="B77" s="17">
        <f>'[1]TCAP'!F73</f>
        <v>279.531</v>
      </c>
      <c r="C77" s="17">
        <f>'[1]TCAP'!G73</f>
        <v>2812.3540000000003</v>
      </c>
      <c r="D77" s="17">
        <f t="shared" si="4"/>
        <v>-2532.8230000000003</v>
      </c>
      <c r="E77" s="17">
        <f>'[1]TCAP'!J73</f>
        <v>276.531</v>
      </c>
      <c r="F77" s="17">
        <f>'[1]TCAP'!K73</f>
        <v>1255.007</v>
      </c>
      <c r="G77" s="17">
        <f t="shared" si="5"/>
        <v>-978.4760000000001</v>
      </c>
      <c r="H77" s="24">
        <f t="shared" si="6"/>
        <v>98.92677377464396</v>
      </c>
      <c r="I77" s="24">
        <f t="shared" si="7"/>
        <v>44.62478763342026</v>
      </c>
    </row>
    <row r="78" spans="1:9" ht="11.25">
      <c r="A78" s="36">
        <v>94</v>
      </c>
      <c r="B78" s="17">
        <f>'[1]TCAP'!F74</f>
        <v>614923.9949999999</v>
      </c>
      <c r="C78" s="17">
        <f>'[1]TCAP'!G74</f>
        <v>50061.934</v>
      </c>
      <c r="D78" s="17">
        <f t="shared" si="4"/>
        <v>564862.0609999999</v>
      </c>
      <c r="E78" s="17">
        <f>'[1]TCAP'!J74</f>
        <v>65958.73400000001</v>
      </c>
      <c r="F78" s="17">
        <f>'[1]TCAP'!K74</f>
        <v>27272.199</v>
      </c>
      <c r="G78" s="17">
        <f t="shared" si="5"/>
        <v>38686.53500000001</v>
      </c>
      <c r="H78" s="24">
        <f t="shared" si="6"/>
        <v>10.726323014928052</v>
      </c>
      <c r="I78" s="24">
        <f t="shared" si="7"/>
        <v>54.47691853055458</v>
      </c>
    </row>
    <row r="79" spans="1:9" ht="11.25">
      <c r="A79" s="37">
        <v>95</v>
      </c>
      <c r="B79" s="17">
        <f>'[1]TCAP'!F75</f>
        <v>1786.714</v>
      </c>
      <c r="C79" s="17">
        <f>'[1]TCAP'!G75</f>
        <v>1074.176</v>
      </c>
      <c r="D79" s="17">
        <f t="shared" si="4"/>
        <v>712.538</v>
      </c>
      <c r="E79" s="17">
        <f>'[1]TCAP'!J75</f>
        <v>1.313</v>
      </c>
      <c r="F79" s="17">
        <f>'[1]TCAP'!K75</f>
        <v>527.232</v>
      </c>
      <c r="G79" s="17">
        <f t="shared" si="5"/>
        <v>-525.919</v>
      </c>
      <c r="H79" s="24">
        <f t="shared" si="6"/>
        <v>0.07348685911679205</v>
      </c>
      <c r="I79" s="24">
        <f t="shared" si="7"/>
        <v>49.08245948522402</v>
      </c>
    </row>
    <row r="80" spans="1:9" ht="11.25">
      <c r="A80" s="37">
        <v>96</v>
      </c>
      <c r="B80" s="17">
        <f>'[1]TCAP'!F76</f>
        <v>1969.103</v>
      </c>
      <c r="C80" s="17">
        <f>'[1]TCAP'!G76</f>
        <v>11276.918</v>
      </c>
      <c r="D80" s="17">
        <f t="shared" si="4"/>
        <v>-9307.814999999999</v>
      </c>
      <c r="E80" s="17">
        <f>'[1]TCAP'!J76</f>
        <v>781.047</v>
      </c>
      <c r="F80" s="17">
        <f>'[1]TCAP'!K76</f>
        <v>921.4149999999998</v>
      </c>
      <c r="G80" s="17">
        <f t="shared" si="5"/>
        <v>-140.36799999999982</v>
      </c>
      <c r="H80" s="24">
        <f t="shared" si="6"/>
        <v>39.6651165530701</v>
      </c>
      <c r="I80" s="24">
        <f t="shared" si="7"/>
        <v>8.170805179216519</v>
      </c>
    </row>
    <row r="81" spans="1:9" ht="12" thickBot="1">
      <c r="A81" s="39" t="s">
        <v>77</v>
      </c>
      <c r="B81" s="23">
        <f>SUM(B6:B80)</f>
        <v>79955001.69299999</v>
      </c>
      <c r="C81" s="23">
        <f>SUM(C6:C80)</f>
        <v>23732299.551000006</v>
      </c>
      <c r="D81" s="13">
        <f>B81-C81</f>
        <v>56222702.14199998</v>
      </c>
      <c r="E81" s="23">
        <f>SUM(E6:E80)</f>
        <v>20195147.11200001</v>
      </c>
      <c r="F81" s="23">
        <f>SUM(F6:F80)</f>
        <v>8061593.254000001</v>
      </c>
      <c r="G81" s="13">
        <f>E81-F81</f>
        <v>12133553.85800001</v>
      </c>
      <c r="H81" s="15">
        <f>E81/B81*100</f>
        <v>25.258141059820755</v>
      </c>
      <c r="I81" s="15">
        <f>F81/C81*100</f>
        <v>33.9688669303869</v>
      </c>
    </row>
    <row r="83" spans="1:7" ht="12.75">
      <c r="A83" s="40" t="s">
        <v>81</v>
      </c>
      <c r="B83" s="2">
        <f>'[2]FINAL'!$B11</f>
        <v>79954995</v>
      </c>
      <c r="C83" s="2">
        <f>'[2]FINAL'!$C11</f>
        <v>23732298</v>
      </c>
      <c r="D83" s="2">
        <f>'[2]FINAL'!$D11</f>
        <v>56222697</v>
      </c>
      <c r="E83" s="2">
        <f>'[2]FINAL'!$E11</f>
        <v>20195147</v>
      </c>
      <c r="F83" s="2">
        <f>'[2]FINAL'!$F11</f>
        <v>8061592</v>
      </c>
      <c r="G83" s="2">
        <f>'[2]FINAL'!$G11</f>
        <v>12133555</v>
      </c>
    </row>
    <row r="84" spans="1:7" ht="11.25">
      <c r="A84" s="41" t="s">
        <v>82</v>
      </c>
      <c r="B84" s="2">
        <f aca="true" t="shared" si="8" ref="B84:G84">B81-B83</f>
        <v>6.692999988794327</v>
      </c>
      <c r="C84" s="2">
        <f t="shared" si="8"/>
        <v>1.5510000064969063</v>
      </c>
      <c r="D84" s="2">
        <f t="shared" si="8"/>
        <v>5.1419999822974205</v>
      </c>
      <c r="E84" s="2">
        <f t="shared" si="8"/>
        <v>0.11200001090765</v>
      </c>
      <c r="F84" s="2">
        <f t="shared" si="8"/>
        <v>1.254000000655651</v>
      </c>
      <c r="G84" s="2">
        <f t="shared" si="8"/>
        <v>-1.141999989748001</v>
      </c>
    </row>
  </sheetData>
  <printOptions/>
  <pageMargins left="0.75" right="0.75" top="1" bottom="1" header="0.492125985" footer="0.49212598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I.E.A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Vicente</dc:creator>
  <cp:keywords/>
  <dc:description/>
  <cp:lastModifiedBy>Parecerista</cp:lastModifiedBy>
  <cp:lastPrinted>2004-04-14T14:29:01Z</cp:lastPrinted>
  <dcterms:created xsi:type="dcterms:W3CDTF">2000-09-12T08:55:51Z</dcterms:created>
  <dcterms:modified xsi:type="dcterms:W3CDTF">2011-01-12T14:09:05Z</dcterms:modified>
  <cp:category/>
  <cp:version/>
  <cp:contentType/>
  <cp:contentStatus/>
</cp:coreProperties>
</file>